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defaultThemeVersion="124226"/>
  <bookViews>
    <workbookView xWindow="0" yWindow="165" windowWidth="24270" windowHeight="12180" firstSheet="12" activeTab="12"/>
  </bookViews>
  <sheets>
    <sheet name="INSTRUCTIONS" sheetId="26" r:id="rId1"/>
    <sheet name="Guidance ISEP" sheetId="35" r:id="rId2"/>
    <sheet name="ISEP" sheetId="3" r:id="rId3"/>
    <sheet name="Guidance - Title I-A" sheetId="71" r:id="rId4"/>
    <sheet name="Title I-A " sheetId="8" r:id="rId5"/>
    <sheet name="Guidance - Title II-A" sheetId="46" r:id="rId6"/>
    <sheet name="Title II-A" sheetId="6" r:id="rId7"/>
    <sheet name="Guidance - SPED" sheetId="74" r:id="rId8"/>
    <sheet name="Coversheet - SPED" sheetId="75" r:id="rId9"/>
    <sheet name="SPED Spding Plan" sheetId="78" r:id="rId10"/>
    <sheet name="School Codes (2)" sheetId="77" state="hidden" r:id="rId11"/>
    <sheet name="School Codes" sheetId="70" state="hidden" r:id="rId12"/>
    <sheet name="Guidance - 21st Century" sheetId="32" r:id="rId13"/>
    <sheet name="21st CCLS" sheetId="4" r:id="rId14"/>
    <sheet name="Guidance - Rural &amp; Low Inc" sheetId="53" r:id="rId15"/>
    <sheet name="Rural &amp; Low Income" sheetId="27" r:id="rId16"/>
    <sheet name="Guidance - Title VII" sheetId="61" r:id="rId17"/>
    <sheet name="Title VII" sheetId="60" r:id="rId18"/>
    <sheet name="Guidance - Title X MCV Subgrant" sheetId="31" r:id="rId19"/>
    <sheet name="Title X MCV Subgrant" sheetId="24" r:id="rId20"/>
    <sheet name="Guidance - Math" sheetId="43" r:id="rId21"/>
    <sheet name="Math-Enhancement" sheetId="15" r:id="rId22"/>
    <sheet name="Guidance - Reads" sheetId="45" r:id="rId23"/>
    <sheet name="Reads-Enhancement" sheetId="13" r:id="rId24"/>
    <sheet name="Guidance FACE" sheetId="57" r:id="rId25"/>
    <sheet name="FACE " sheetId="22" r:id="rId26"/>
    <sheet name="Guidance - FOCUS" sheetId="58" r:id="rId27"/>
    <sheet name="FOCUS" sheetId="59" r:id="rId28"/>
    <sheet name="Guidance SIG 1003(a)" sheetId="52" r:id="rId29"/>
    <sheet name="SIG 1003(a)" sheetId="20" r:id="rId30"/>
    <sheet name="Guidance - SIG 1003(g)" sheetId="51" r:id="rId31"/>
    <sheet name="SIG 1003(g)" sheetId="34" r:id="rId32"/>
    <sheet name="SCHOOL-WIDE" sheetId="11" r:id="rId33"/>
    <sheet name="OMB A-87" sheetId="36" r:id="rId34"/>
    <sheet name="EDGAR" sheetId="37" r:id="rId35"/>
  </sheets>
  <definedNames>
    <definedName name="OLE_LINK1" localSheetId="3">'Guidance - Title I-A'!$B$4</definedName>
    <definedName name="_xlnm.Print_Area" localSheetId="34">EDGAR!$A$1:$B$9</definedName>
    <definedName name="_xlnm.Print_Area" localSheetId="25">'FACE '!$A$1:$I$57</definedName>
    <definedName name="_xlnm.Print_Area" localSheetId="12">'Guidance - 21st Century'!$A$1:$B$16</definedName>
    <definedName name="_xlnm.Print_Area" localSheetId="26">'Guidance - FOCUS'!$A$1:$A$28</definedName>
    <definedName name="_xlnm.Print_Area" localSheetId="20">'Guidance - Math'!$A$1:$A$6</definedName>
    <definedName name="_xlnm.Print_Area" localSheetId="22">'Guidance - Reads'!$A$1:$A$3</definedName>
    <definedName name="_xlnm.Print_Area" localSheetId="30">'Guidance - SIG 1003(g)'!$A$1:$A$74</definedName>
    <definedName name="_xlnm.Print_Area" localSheetId="3">'Guidance - Title I-A'!$A$1:$C$52</definedName>
    <definedName name="_xlnm.Print_Area" localSheetId="16">'Guidance - Title VII'!$A$1:$A$11</definedName>
    <definedName name="_xlnm.Print_Area" localSheetId="18">'Guidance - Title X MCV Subgrant'!$A$1:$B$18</definedName>
    <definedName name="_xlnm.Print_Area" localSheetId="24">'Guidance FACE'!$A$1:$B$13</definedName>
    <definedName name="_xlnm.Print_Area" localSheetId="1">'Guidance ISEP'!$A$1:$A$53</definedName>
    <definedName name="_xlnm.Print_Area" localSheetId="28">'Guidance SIG 1003(a)'!$A$1:$A$11</definedName>
    <definedName name="_xlnm.Print_Area" localSheetId="0">INSTRUCTIONS!$A$1:$E$44</definedName>
    <definedName name="_xlnm.Print_Area" localSheetId="2">ISEP!$A$1:$H$68</definedName>
    <definedName name="_xlnm.Print_Area" localSheetId="21">'Math-Enhancement'!$A$1:$I$57</definedName>
    <definedName name="_xlnm.Print_Area" localSheetId="15">'Rural &amp; Low Income'!$A$1:$I$56</definedName>
    <definedName name="_xlnm.Print_Area" localSheetId="32">'SCHOOL-WIDE'!$A$1:$R$45</definedName>
    <definedName name="_xlnm.Print_Area" localSheetId="29">'SIG 1003(a)'!$A$1:$I$58</definedName>
    <definedName name="_xlnm.Print_Area" localSheetId="31">'SIG 1003(g)'!$A$1:$I$59</definedName>
    <definedName name="_xlnm.Print_Area" localSheetId="6">'Title II-A'!$A$1:$I$64</definedName>
    <definedName name="_xlnm.Print_Titles" localSheetId="2">ISEP!$9:$9</definedName>
    <definedName name="_xlnm.Print_Titles" localSheetId="32">'SCHOOL-WIDE'!$A:$C</definedName>
  </definedNames>
  <calcPr calcId="144525"/>
</workbook>
</file>

<file path=xl/calcChain.xml><?xml version="1.0" encoding="utf-8"?>
<calcChain xmlns="http://schemas.openxmlformats.org/spreadsheetml/2006/main">
  <c r="I4" i="78" l="1"/>
  <c r="I5" i="78"/>
  <c r="I40" i="78" s="1"/>
  <c r="I8" i="78"/>
  <c r="I9" i="78"/>
  <c r="I10" i="78"/>
  <c r="I11" i="78"/>
  <c r="I12" i="78"/>
  <c r="I13" i="78"/>
  <c r="I14" i="78"/>
  <c r="I16" i="78"/>
  <c r="I17" i="78"/>
  <c r="I18" i="78"/>
  <c r="I20" i="78"/>
  <c r="I21" i="78"/>
  <c r="I23" i="78"/>
  <c r="I25" i="78"/>
  <c r="I29" i="78"/>
  <c r="I30" i="78"/>
  <c r="I31" i="78"/>
  <c r="I32" i="78"/>
  <c r="I33" i="78"/>
  <c r="I34" i="78"/>
  <c r="I35" i="78"/>
  <c r="I36" i="78"/>
  <c r="I38" i="78"/>
  <c r="I39" i="78"/>
  <c r="C40" i="78"/>
  <c r="C52" i="78" s="1"/>
  <c r="D40" i="78"/>
  <c r="D52" i="78" s="1"/>
  <c r="E40" i="78"/>
  <c r="F40" i="78"/>
  <c r="G40" i="78"/>
  <c r="H40" i="78"/>
  <c r="H52" i="78" s="1"/>
  <c r="I44" i="78"/>
  <c r="I45" i="78"/>
  <c r="I50" i="78" s="1"/>
  <c r="I46" i="78"/>
  <c r="I47" i="78"/>
  <c r="I48" i="78"/>
  <c r="I49" i="78"/>
  <c r="G50" i="78"/>
  <c r="G51" i="78" s="1"/>
  <c r="H50" i="78"/>
  <c r="I51" i="78"/>
  <c r="E52" i="78"/>
  <c r="F52" i="78"/>
  <c r="G52" i="78" l="1"/>
  <c r="I52" i="78"/>
  <c r="J13" i="75"/>
  <c r="A6" i="74"/>
  <c r="A7" i="74" s="1"/>
  <c r="A8" i="74" s="1"/>
  <c r="A9" i="74" s="1"/>
  <c r="A10" i="74" s="1"/>
  <c r="A13" i="74"/>
  <c r="A16" i="74"/>
  <c r="A17" i="74" s="1"/>
  <c r="A21" i="74"/>
  <c r="A22" i="74" s="1"/>
  <c r="A23" i="74" s="1"/>
  <c r="A25" i="74"/>
  <c r="A26" i="74"/>
  <c r="A28" i="74"/>
  <c r="A30" i="74"/>
  <c r="A33" i="74"/>
  <c r="A34" i="74"/>
  <c r="A35" i="74" s="1"/>
  <c r="A36" i="74" s="1"/>
  <c r="A37" i="74" s="1"/>
  <c r="A38" i="74" s="1"/>
  <c r="A39" i="74" s="1"/>
  <c r="A40" i="74" s="1"/>
  <c r="A42" i="74"/>
  <c r="A43" i="74"/>
  <c r="A48" i="74"/>
  <c r="A49" i="74"/>
  <c r="A51" i="74"/>
  <c r="A54" i="74"/>
  <c r="G8" i="8" l="1"/>
  <c r="E8" i="8"/>
  <c r="C8" i="8"/>
  <c r="C64" i="3" l="1"/>
  <c r="H4" i="34"/>
  <c r="H6" i="34" s="1"/>
  <c r="C10" i="13"/>
  <c r="C35" i="24"/>
  <c r="C10" i="4"/>
  <c r="B10" i="4"/>
  <c r="G9" i="11" l="1"/>
  <c r="G8" i="11"/>
  <c r="G7" i="11"/>
  <c r="G42" i="11"/>
  <c r="G41" i="11"/>
  <c r="G40" i="11"/>
  <c r="G37" i="11"/>
  <c r="G36" i="11"/>
  <c r="G25" i="11"/>
  <c r="G13" i="11"/>
  <c r="G20" i="11"/>
  <c r="G18" i="11"/>
  <c r="G19" i="11"/>
  <c r="G21" i="11"/>
  <c r="G16" i="11"/>
  <c r="G15" i="11"/>
  <c r="G10" i="11" l="1"/>
  <c r="R9" i="11"/>
  <c r="G22" i="11"/>
  <c r="B16" i="4" l="1"/>
  <c r="C16" i="4"/>
  <c r="B19" i="4"/>
  <c r="C19" i="4"/>
  <c r="B23" i="4"/>
  <c r="C23" i="4"/>
  <c r="B26" i="4"/>
  <c r="C26" i="4"/>
  <c r="B29" i="4"/>
  <c r="B34" i="4" s="1"/>
  <c r="C29" i="4"/>
  <c r="C27" i="24" l="1"/>
  <c r="C17" i="24"/>
  <c r="H4" i="13"/>
  <c r="H6" i="13" s="1"/>
  <c r="C48" i="22"/>
  <c r="C36" i="24" l="1"/>
  <c r="K30" i="11"/>
  <c r="K21" i="11"/>
  <c r="C45" i="6"/>
  <c r="G5" i="3"/>
  <c r="G7" i="3" s="1"/>
  <c r="F5" i="3"/>
  <c r="F7" i="3" s="1"/>
  <c r="E5" i="3"/>
  <c r="E7" i="3" l="1"/>
  <c r="H5" i="3"/>
  <c r="Q5" i="11"/>
  <c r="Q6" i="11"/>
  <c r="Q8" i="11"/>
  <c r="P5" i="11"/>
  <c r="P6" i="11"/>
  <c r="P8" i="11"/>
  <c r="H4" i="20"/>
  <c r="H6" i="20" s="1"/>
  <c r="P10" i="11" s="1"/>
  <c r="N5" i="11"/>
  <c r="N6" i="11"/>
  <c r="N8" i="11"/>
  <c r="M5" i="11"/>
  <c r="M6" i="11"/>
  <c r="M8" i="11"/>
  <c r="L5" i="11"/>
  <c r="L6" i="11"/>
  <c r="L8" i="11"/>
  <c r="K32" i="11"/>
  <c r="K29" i="11"/>
  <c r="K28" i="11"/>
  <c r="K27" i="11"/>
  <c r="K26" i="11"/>
  <c r="K25" i="11"/>
  <c r="K17" i="11"/>
  <c r="J21" i="11"/>
  <c r="K18" i="11"/>
  <c r="K16" i="11"/>
  <c r="K19" i="11"/>
  <c r="K14" i="11"/>
  <c r="K13" i="11"/>
  <c r="P7" i="11" l="1"/>
  <c r="K33" i="11"/>
  <c r="K22" i="11"/>
  <c r="H6" i="3"/>
  <c r="H4" i="3"/>
  <c r="H3" i="3"/>
  <c r="C3" i="11"/>
  <c r="B6" i="34"/>
  <c r="B6" i="20"/>
  <c r="B6" i="59"/>
  <c r="B6" i="22"/>
  <c r="B6" i="13"/>
  <c r="B6" i="15"/>
  <c r="B6" i="24"/>
  <c r="B6" i="60"/>
  <c r="B6" i="27"/>
  <c r="B6" i="6"/>
  <c r="B6" i="8"/>
  <c r="K44" i="11" l="1"/>
  <c r="H7" i="3"/>
  <c r="D10" i="11" s="1"/>
  <c r="D5" i="11"/>
  <c r="C11" i="3"/>
  <c r="C1" i="11" l="1"/>
  <c r="C2" i="11"/>
  <c r="E5" i="11"/>
  <c r="F5" i="11"/>
  <c r="H5" i="11"/>
  <c r="I5" i="11"/>
  <c r="J5" i="11"/>
  <c r="K5" i="11"/>
  <c r="O5" i="11"/>
  <c r="D6" i="11"/>
  <c r="E6" i="11"/>
  <c r="F6" i="11"/>
  <c r="H6" i="11"/>
  <c r="I6" i="11"/>
  <c r="J6" i="11"/>
  <c r="K6" i="11"/>
  <c r="O6" i="11"/>
  <c r="D8" i="11"/>
  <c r="E8" i="11"/>
  <c r="F8" i="11"/>
  <c r="H8" i="11"/>
  <c r="I8" i="11"/>
  <c r="J8" i="11"/>
  <c r="K8" i="11"/>
  <c r="O8" i="11"/>
  <c r="F27" i="11"/>
  <c r="B2" i="34"/>
  <c r="B3" i="34"/>
  <c r="Q7" i="11"/>
  <c r="Q10" i="11"/>
  <c r="C10" i="34"/>
  <c r="C22" i="34"/>
  <c r="Q16" i="11" s="1"/>
  <c r="C26" i="34"/>
  <c r="Q18" i="11" s="1"/>
  <c r="C29" i="34"/>
  <c r="Q19" i="11" s="1"/>
  <c r="C34" i="34"/>
  <c r="Q25" i="11" s="1"/>
  <c r="C40" i="34"/>
  <c r="Q28" i="11" s="1"/>
  <c r="C44" i="34"/>
  <c r="P27" i="11" s="1"/>
  <c r="C47" i="34"/>
  <c r="Q29" i="11" s="1"/>
  <c r="C50" i="34"/>
  <c r="Q30" i="11" s="1"/>
  <c r="C53" i="34"/>
  <c r="Q32" i="11" s="1"/>
  <c r="B2" i="20"/>
  <c r="B3" i="20"/>
  <c r="C10" i="20"/>
  <c r="C22" i="20"/>
  <c r="P16" i="11" s="1"/>
  <c r="C25" i="20"/>
  <c r="P18" i="11" s="1"/>
  <c r="C29" i="20"/>
  <c r="P19" i="11" s="1"/>
  <c r="C34" i="20"/>
  <c r="C40" i="20"/>
  <c r="C43" i="20"/>
  <c r="P28" i="11" s="1"/>
  <c r="C47" i="20"/>
  <c r="P29" i="11" s="1"/>
  <c r="C50" i="20"/>
  <c r="P30" i="11" s="1"/>
  <c r="C53" i="20"/>
  <c r="P32" i="11" s="1"/>
  <c r="B2" i="59"/>
  <c r="B3" i="59"/>
  <c r="H4" i="59"/>
  <c r="H6" i="59" s="1"/>
  <c r="O10" i="11" s="1"/>
  <c r="C10" i="59"/>
  <c r="C19" i="59"/>
  <c r="O16" i="11" s="1"/>
  <c r="C23" i="59"/>
  <c r="O18" i="11" s="1"/>
  <c r="C27" i="59"/>
  <c r="O19" i="11" s="1"/>
  <c r="C32" i="59"/>
  <c r="O25" i="11" s="1"/>
  <c r="C38" i="59"/>
  <c r="O27" i="11" s="1"/>
  <c r="C41" i="59"/>
  <c r="O28" i="11" s="1"/>
  <c r="C45" i="59"/>
  <c r="O29" i="11" s="1"/>
  <c r="C48" i="59"/>
  <c r="O30" i="11" s="1"/>
  <c r="C51" i="59"/>
  <c r="O32" i="11" s="1"/>
  <c r="B2" i="22"/>
  <c r="B3" i="22"/>
  <c r="H4" i="22"/>
  <c r="N7" i="11" s="1"/>
  <c r="B10" i="22"/>
  <c r="C10" i="22"/>
  <c r="C19" i="22" s="1"/>
  <c r="B21" i="22"/>
  <c r="N18" i="11" s="1"/>
  <c r="C21" i="22"/>
  <c r="B25" i="22"/>
  <c r="N19" i="11" s="1"/>
  <c r="C25" i="22"/>
  <c r="B30" i="22"/>
  <c r="N25" i="11" s="1"/>
  <c r="C30" i="22"/>
  <c r="C34" i="22" s="1"/>
  <c r="B36" i="22"/>
  <c r="N27" i="11" s="1"/>
  <c r="C36" i="22"/>
  <c r="B39" i="22"/>
  <c r="N28" i="11" s="1"/>
  <c r="C39" i="22"/>
  <c r="B42" i="22"/>
  <c r="N29" i="11" s="1"/>
  <c r="C42" i="22"/>
  <c r="B45" i="22"/>
  <c r="N30" i="11" s="1"/>
  <c r="C45" i="22"/>
  <c r="B48" i="22"/>
  <c r="N31" i="11" s="1"/>
  <c r="R31" i="11" s="1"/>
  <c r="B51" i="22"/>
  <c r="N32" i="11" s="1"/>
  <c r="C51" i="22"/>
  <c r="B2" i="13"/>
  <c r="B3" i="13"/>
  <c r="C21" i="13"/>
  <c r="C23" i="13"/>
  <c r="M18" i="11" s="1"/>
  <c r="C28" i="13"/>
  <c r="M19" i="11" s="1"/>
  <c r="C33" i="13"/>
  <c r="M25" i="11" s="1"/>
  <c r="C39" i="13"/>
  <c r="M27" i="11" s="1"/>
  <c r="C42" i="13"/>
  <c r="M28" i="11" s="1"/>
  <c r="C46" i="13"/>
  <c r="M29" i="11" s="1"/>
  <c r="C49" i="13"/>
  <c r="M30" i="11" s="1"/>
  <c r="C52" i="13"/>
  <c r="M32" i="11" s="1"/>
  <c r="B2" i="15"/>
  <c r="B3" i="15"/>
  <c r="H4" i="15"/>
  <c r="C10" i="15"/>
  <c r="C24" i="15"/>
  <c r="L18" i="11" s="1"/>
  <c r="C28" i="15"/>
  <c r="L19" i="11" s="1"/>
  <c r="C33" i="15"/>
  <c r="L25" i="11" s="1"/>
  <c r="C39" i="15"/>
  <c r="L27" i="11" s="1"/>
  <c r="C42" i="15"/>
  <c r="L28" i="11" s="1"/>
  <c r="C46" i="15"/>
  <c r="L29" i="11" s="1"/>
  <c r="C49" i="15"/>
  <c r="L30" i="11" s="1"/>
  <c r="C52" i="15"/>
  <c r="L32" i="11" s="1"/>
  <c r="B2" i="24"/>
  <c r="B3" i="24"/>
  <c r="G4" i="24"/>
  <c r="K7" i="11" s="1"/>
  <c r="A4" i="31"/>
  <c r="A5" i="31" s="1"/>
  <c r="A6" i="31" s="1"/>
  <c r="A7" i="31" s="1"/>
  <c r="A8" i="31" s="1"/>
  <c r="A9" i="31" s="1"/>
  <c r="A10" i="31" s="1"/>
  <c r="A11" i="31" s="1"/>
  <c r="A12" i="31" s="1"/>
  <c r="A13" i="31" s="1"/>
  <c r="A14" i="31" s="1"/>
  <c r="A15" i="31" s="1"/>
  <c r="A16" i="31" s="1"/>
  <c r="A17" i="31" s="1"/>
  <c r="A18" i="31" s="1"/>
  <c r="B2" i="60"/>
  <c r="B3" i="60"/>
  <c r="H4" i="60"/>
  <c r="J7" i="11" s="1"/>
  <c r="C10" i="60"/>
  <c r="C22" i="60"/>
  <c r="J16" i="11" s="1"/>
  <c r="C26" i="60"/>
  <c r="J18" i="11" s="1"/>
  <c r="C30" i="60"/>
  <c r="J19" i="11" s="1"/>
  <c r="C35" i="60"/>
  <c r="J25" i="11" s="1"/>
  <c r="C41" i="60"/>
  <c r="J28" i="11" s="1"/>
  <c r="C44" i="60"/>
  <c r="J27" i="11" s="1"/>
  <c r="C47" i="60"/>
  <c r="J29" i="11" s="1"/>
  <c r="C50" i="60"/>
  <c r="J30" i="11" s="1"/>
  <c r="C53" i="60"/>
  <c r="J32" i="11" s="1"/>
  <c r="B2" i="27"/>
  <c r="B3" i="27"/>
  <c r="B4" i="27"/>
  <c r="H4" i="27"/>
  <c r="I7" i="11" s="1"/>
  <c r="B5" i="27"/>
  <c r="C10" i="27"/>
  <c r="C23" i="27"/>
  <c r="I18" i="11" s="1"/>
  <c r="C27" i="27"/>
  <c r="I19" i="11" s="1"/>
  <c r="C32" i="27"/>
  <c r="I25" i="11" s="1"/>
  <c r="C38" i="27"/>
  <c r="I27" i="11" s="1"/>
  <c r="C41" i="27"/>
  <c r="I28" i="11" s="1"/>
  <c r="C45" i="27"/>
  <c r="I29" i="11" s="1"/>
  <c r="C48" i="27"/>
  <c r="I30" i="11" s="1"/>
  <c r="C51" i="27"/>
  <c r="I32" i="11" s="1"/>
  <c r="H4" i="4"/>
  <c r="B14" i="4"/>
  <c r="D29" i="4"/>
  <c r="H32" i="11" s="1"/>
  <c r="R20" i="11"/>
  <c r="R37" i="11"/>
  <c r="R41" i="11"/>
  <c r="R42" i="11"/>
  <c r="B2" i="6"/>
  <c r="B3" i="6"/>
  <c r="H4" i="6"/>
  <c r="F7" i="11" s="1"/>
  <c r="C10" i="6"/>
  <c r="F13" i="11" s="1"/>
  <c r="C25" i="6"/>
  <c r="F16" i="11" s="1"/>
  <c r="C29" i="6"/>
  <c r="F18" i="11" s="1"/>
  <c r="C34" i="6"/>
  <c r="F19" i="11" s="1"/>
  <c r="C39" i="6"/>
  <c r="F25" i="11" s="1"/>
  <c r="C49" i="6"/>
  <c r="F28" i="11" s="1"/>
  <c r="C53" i="6"/>
  <c r="F29" i="11" s="1"/>
  <c r="C56" i="6"/>
  <c r="F30" i="11" s="1"/>
  <c r="C59" i="6"/>
  <c r="B2" i="8"/>
  <c r="B3" i="8"/>
  <c r="H4" i="8"/>
  <c r="E7" i="11" s="1"/>
  <c r="C11" i="8"/>
  <c r="C21" i="8"/>
  <c r="C25" i="8"/>
  <c r="E18" i="11" s="1"/>
  <c r="C30" i="8"/>
  <c r="E19" i="11" s="1"/>
  <c r="C35" i="8"/>
  <c r="E25" i="11" s="1"/>
  <c r="C41" i="8"/>
  <c r="E27" i="11" s="1"/>
  <c r="C45" i="8"/>
  <c r="E28" i="11" s="1"/>
  <c r="C49" i="8"/>
  <c r="E29" i="11" s="1"/>
  <c r="C52" i="8"/>
  <c r="E30" i="11" s="1"/>
  <c r="C55" i="8"/>
  <c r="E32" i="11" s="1"/>
  <c r="D7" i="11"/>
  <c r="D13" i="11"/>
  <c r="C30" i="3"/>
  <c r="D16" i="11" s="1"/>
  <c r="C34" i="3"/>
  <c r="D18" i="11" s="1"/>
  <c r="C38" i="3"/>
  <c r="D19" i="11" s="1"/>
  <c r="C44" i="3"/>
  <c r="C48" i="3" s="1"/>
  <c r="D26" i="11" s="1"/>
  <c r="C50" i="3"/>
  <c r="D27" i="11" s="1"/>
  <c r="C54" i="3"/>
  <c r="D28" i="11" s="1"/>
  <c r="C58" i="3"/>
  <c r="D29" i="11" s="1"/>
  <c r="C61" i="3"/>
  <c r="D30" i="11" s="1"/>
  <c r="D32" i="11"/>
  <c r="Q13" i="11" l="1"/>
  <c r="P13" i="11"/>
  <c r="C21" i="27"/>
  <c r="I14" i="11" s="1"/>
  <c r="H6" i="4"/>
  <c r="H10" i="11" s="1"/>
  <c r="H7" i="11"/>
  <c r="E13" i="11"/>
  <c r="C56" i="22"/>
  <c r="F32" i="11"/>
  <c r="R32" i="11" s="1"/>
  <c r="G43" i="11"/>
  <c r="H6" i="6"/>
  <c r="F10" i="11" s="1"/>
  <c r="L13" i="11"/>
  <c r="M13" i="11"/>
  <c r="N13" i="11"/>
  <c r="B19" i="22"/>
  <c r="C38" i="34"/>
  <c r="Q26" i="11" s="1"/>
  <c r="C20" i="20"/>
  <c r="P14" i="11" s="1"/>
  <c r="O7" i="11"/>
  <c r="H6" i="22"/>
  <c r="N10" i="11" s="1"/>
  <c r="C37" i="13"/>
  <c r="M26" i="11" s="1"/>
  <c r="M33" i="11" s="1"/>
  <c r="M7" i="11"/>
  <c r="R36" i="11"/>
  <c r="R38" i="11" s="1"/>
  <c r="G38" i="11"/>
  <c r="R19" i="11"/>
  <c r="G33" i="11"/>
  <c r="H6" i="15"/>
  <c r="L10" i="11" s="1"/>
  <c r="L7" i="11"/>
  <c r="C37" i="15"/>
  <c r="L26" i="11" s="1"/>
  <c r="L33" i="11" s="1"/>
  <c r="C22" i="15"/>
  <c r="C39" i="60"/>
  <c r="J26" i="11" s="1"/>
  <c r="J33" i="11" s="1"/>
  <c r="C20" i="60"/>
  <c r="C56" i="60" s="1"/>
  <c r="H6" i="60"/>
  <c r="J10" i="11" s="1"/>
  <c r="C36" i="27"/>
  <c r="I13" i="11"/>
  <c r="H6" i="27"/>
  <c r="D26" i="4"/>
  <c r="H30" i="11" s="1"/>
  <c r="R30" i="11" s="1"/>
  <c r="D19" i="4"/>
  <c r="H28" i="11" s="1"/>
  <c r="R28" i="11" s="1"/>
  <c r="D16" i="4"/>
  <c r="H27" i="11" s="1"/>
  <c r="D23" i="4"/>
  <c r="H29" i="11" s="1"/>
  <c r="R29" i="11" s="1"/>
  <c r="C43" i="6"/>
  <c r="F26" i="11" s="1"/>
  <c r="C23" i="6"/>
  <c r="F14" i="11" s="1"/>
  <c r="C39" i="8"/>
  <c r="E26" i="11" s="1"/>
  <c r="E33" i="11" s="1"/>
  <c r="C19" i="8"/>
  <c r="E14" i="11" s="1"/>
  <c r="H6" i="8"/>
  <c r="E10" i="11" s="1"/>
  <c r="R5" i="11"/>
  <c r="G6" i="24"/>
  <c r="C37" i="24" s="1"/>
  <c r="D25" i="11"/>
  <c r="D33" i="11" s="1"/>
  <c r="R18" i="11"/>
  <c r="R40" i="11"/>
  <c r="R43" i="11" s="1"/>
  <c r="D10" i="4"/>
  <c r="C14" i="4"/>
  <c r="M14" i="11"/>
  <c r="C38" i="20"/>
  <c r="P26" i="11" s="1"/>
  <c r="P25" i="11"/>
  <c r="E16" i="11"/>
  <c r="C28" i="3"/>
  <c r="C67" i="3" s="1"/>
  <c r="C17" i="59"/>
  <c r="O13" i="11"/>
  <c r="R8" i="11"/>
  <c r="R6" i="11"/>
  <c r="B34" i="22"/>
  <c r="N26" i="11" s="1"/>
  <c r="N33" i="11" s="1"/>
  <c r="C20" i="34"/>
  <c r="J13" i="11"/>
  <c r="C36" i="59"/>
  <c r="O26" i="11" s="1"/>
  <c r="O33" i="11" s="1"/>
  <c r="Q27" i="11"/>
  <c r="C58" i="34" l="1"/>
  <c r="C59" i="34" s="1"/>
  <c r="C57" i="20"/>
  <c r="C58" i="20" s="1"/>
  <c r="P22" i="11"/>
  <c r="C54" i="59"/>
  <c r="C55" i="59" s="1"/>
  <c r="B56" i="22"/>
  <c r="B57" i="22" s="1"/>
  <c r="C57" i="13"/>
  <c r="C56" i="15"/>
  <c r="C57" i="15" s="1"/>
  <c r="C55" i="27"/>
  <c r="C56" i="27" s="1"/>
  <c r="I22" i="11"/>
  <c r="D14" i="4"/>
  <c r="H26" i="11" s="1"/>
  <c r="C34" i="4"/>
  <c r="G44" i="11"/>
  <c r="F33" i="11"/>
  <c r="F44" i="11" s="1"/>
  <c r="F45" i="11" s="1"/>
  <c r="C63" i="6"/>
  <c r="C64" i="6" s="1"/>
  <c r="C60" i="8"/>
  <c r="C61" i="8" s="1"/>
  <c r="M22" i="11"/>
  <c r="M44" i="11" s="1"/>
  <c r="C57" i="60"/>
  <c r="R27" i="11"/>
  <c r="R7" i="11"/>
  <c r="R13" i="11"/>
  <c r="L14" i="11"/>
  <c r="K10" i="11"/>
  <c r="K45" i="11" s="1"/>
  <c r="J14" i="11"/>
  <c r="J22" i="11" s="1"/>
  <c r="J44" i="11" s="1"/>
  <c r="J45" i="11" s="1"/>
  <c r="I26" i="11"/>
  <c r="I33" i="11" s="1"/>
  <c r="I10" i="11"/>
  <c r="E22" i="11"/>
  <c r="E44" i="11" s="1"/>
  <c r="E45" i="11" s="1"/>
  <c r="Q33" i="11"/>
  <c r="Q14" i="11"/>
  <c r="Q22" i="11" s="1"/>
  <c r="D14" i="11"/>
  <c r="C68" i="3"/>
  <c r="R16" i="11"/>
  <c r="N14" i="11"/>
  <c r="O14" i="11"/>
  <c r="H25" i="11"/>
  <c r="P33" i="11"/>
  <c r="P44" i="11" l="1"/>
  <c r="P45" i="11" s="1"/>
  <c r="I44" i="11"/>
  <c r="I45" i="11" s="1"/>
  <c r="D34" i="4"/>
  <c r="D35" i="4" s="1"/>
  <c r="L22" i="11"/>
  <c r="L44" i="11" s="1"/>
  <c r="L45" i="11" s="1"/>
  <c r="O22" i="11"/>
  <c r="O44" i="11" s="1"/>
  <c r="O45" i="11" s="1"/>
  <c r="N22" i="11"/>
  <c r="N44" i="11" s="1"/>
  <c r="N45" i="11" s="1"/>
  <c r="G45" i="11"/>
  <c r="R26" i="11"/>
  <c r="Q44" i="11"/>
  <c r="Q45" i="11" s="1"/>
  <c r="H33" i="11"/>
  <c r="H44" i="11" s="1"/>
  <c r="H45" i="11" s="1"/>
  <c r="R25" i="11"/>
  <c r="R14" i="11"/>
  <c r="R22" i="11" s="1"/>
  <c r="D22" i="11"/>
  <c r="D44" i="11" l="1"/>
  <c r="D45" i="11" s="1"/>
  <c r="R33" i="11"/>
  <c r="R44" i="11" s="1"/>
  <c r="C58" i="13"/>
  <c r="M10" i="11"/>
  <c r="R10" i="11" s="1"/>
  <c r="R45" i="11" l="1"/>
  <c r="M45" i="11"/>
</calcChain>
</file>

<file path=xl/comments1.xml><?xml version="1.0" encoding="utf-8"?>
<comments xmlns="http://schemas.openxmlformats.org/spreadsheetml/2006/main">
  <authors>
    <author>Tsabetsaye, Johnnita</author>
  </authors>
  <commentList>
    <comment ref="A1" authorId="0">
      <text>
        <r>
          <rPr>
            <sz val="12"/>
            <color indexed="81"/>
            <rFont val="Tahoma"/>
            <family val="2"/>
          </rPr>
          <t xml:space="preserve">ISEP -  This provides for the uniform direct funding of Bureau-operated and tribally operated day schools, boarding schools, and dormitories. This part applies to all schools, dormitories, and administrative units that are funded through the Indian School Equalization Program of the Bureau of Indian Affairs. </t>
        </r>
      </text>
    </comment>
    <comment ref="A8" authorId="0">
      <text>
        <r>
          <rPr>
            <sz val="12"/>
            <color indexed="81"/>
            <rFont val="Tahoma"/>
            <family val="2"/>
          </rPr>
          <t xml:space="preserve">NOTE:  Basic program means the instructional program provided to all students at any age level exclusive of any supplemental programs that are not provided to all students in day or boarding schools.
</t>
        </r>
      </text>
    </comment>
    <comment ref="A11" authorId="0">
      <text>
        <r>
          <rPr>
            <sz val="12"/>
            <color indexed="81"/>
            <rFont val="Tahoma"/>
            <family val="2"/>
          </rPr>
          <t xml:space="preserve">Example: Teacher/Project Director, Teachers, Coaches, Tutors, Substitute Teachers, P. E. Teachers, Speech Teachers, Teacher’s Aides, Reading Specialists
Classroom Paraprofessional (Para Pros)
Substitute teacher to replace teacher during regular instructional day  </t>
        </r>
      </text>
    </comment>
    <comment ref="A28" authorId="0">
      <text>
        <r>
          <rPr>
            <sz val="12"/>
            <color indexed="81"/>
            <rFont val="Tahoma"/>
            <family val="2"/>
          </rPr>
          <t>Employee benefits include FICA, Health Insurance, Pension Contribution, Workers' Compensation, etc.  In Row 28 Column B enter percent (%) for Employee Benefits cost.</t>
        </r>
        <r>
          <rPr>
            <sz val="9"/>
            <color indexed="81"/>
            <rFont val="Tahoma"/>
            <family val="2"/>
          </rPr>
          <t xml:space="preserve">
</t>
        </r>
      </text>
    </comment>
    <comment ref="B28" authorId="0">
      <text>
        <r>
          <rPr>
            <sz val="9"/>
            <color indexed="81"/>
            <rFont val="Tahoma"/>
            <family val="2"/>
          </rPr>
          <t xml:space="preserve">Insert % for Employee benefits - this will be calculated in Column C.
</t>
        </r>
      </text>
    </comment>
    <comment ref="A43"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48" authorId="0">
      <text>
        <r>
          <rPr>
            <sz val="9"/>
            <color indexed="81"/>
            <rFont val="Tahoma"/>
            <family val="2"/>
          </rPr>
          <t>Enter % for Employee benefits here - this will be calculated in row 48, column C.</t>
        </r>
      </text>
    </comment>
  </commentList>
</comments>
</file>

<file path=xl/comments10.xml><?xml version="1.0" encoding="utf-8"?>
<comments xmlns="http://schemas.openxmlformats.org/spreadsheetml/2006/main">
  <authors>
    <author>Tsabetsaye, Johnnita</author>
  </authors>
  <commentList>
    <comment ref="A1" authorId="0">
      <text>
        <r>
          <rPr>
            <sz val="11"/>
            <color indexed="81"/>
            <rFont val="Calibri"/>
            <family val="2"/>
          </rPr>
          <t xml:space="preserve">Education Program Enhancements provide resources for special studies, projects, new activities, and other costs associated with enhancing the basic educational programs provided to students. These funds allow BIE to provide specialized assistance to schools struggling to make Adequate Yearly Progress (AYP) that is targeted to address the schools’ unique needs and specific gaps in achievement. Typically, assistance involves implementation of specialized programs in reading and math, and staff development for principals, teachers and support staff. </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NOTE:  Basic program means the instructional program provided to all students at any age level exclusive of any supplemental programs that are not provided to all students in day or boarding schools.
</t>
        </r>
      </text>
    </comment>
    <comment ref="D8" authorId="0">
      <text>
        <r>
          <rPr>
            <sz val="12"/>
            <color indexed="81"/>
            <rFont val="Tahoma"/>
            <family val="2"/>
          </rPr>
          <t>Provide computational details and concise notes</t>
        </r>
      </text>
    </comment>
    <comment ref="A22"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2" authorId="0">
      <text>
        <r>
          <rPr>
            <sz val="9"/>
            <color indexed="81"/>
            <rFont val="Tahoma"/>
            <family val="2"/>
          </rPr>
          <t xml:space="preserve">Enter % for Employee benefits here - this will be calculated in Column C.
</t>
        </r>
      </text>
    </comment>
    <comment ref="D22" authorId="0">
      <text>
        <r>
          <rPr>
            <sz val="9"/>
            <color indexed="81"/>
            <rFont val="Tahoma"/>
            <family val="2"/>
          </rPr>
          <t xml:space="preserve">Include FICA, health insurance, pension, etc. and enter % in Row 25, Column C.
</t>
        </r>
      </text>
    </comment>
    <comment ref="A32"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7" authorId="0">
      <text>
        <r>
          <rPr>
            <sz val="9"/>
            <color indexed="81"/>
            <rFont val="Tahoma"/>
            <family val="2"/>
          </rPr>
          <t xml:space="preserve">Enter % for Employee benefits here - this will be calculated in column C.
</t>
        </r>
      </text>
    </comment>
  </commentList>
</comments>
</file>

<file path=xl/comments11.xml><?xml version="1.0" encoding="utf-8"?>
<comments xmlns="http://schemas.openxmlformats.org/spreadsheetml/2006/main">
  <authors>
    <author>Tsabetsaye, Johnnita</author>
  </authors>
  <commentList>
    <comment ref="A1" authorId="0">
      <text>
        <r>
          <rPr>
            <sz val="11"/>
            <color indexed="81"/>
            <rFont val="Calibri"/>
            <family val="2"/>
          </rPr>
          <t xml:space="preserve">Education Program Enhancements provide resources for special studies, projects, new activities, and other costs associated with enhancing the basic educational programs provided to students. These funds allow BIE to provide specialized assistance to schools struggling to make Adequate Yearly Progress (AYP) that is targeted to address the schools’ unique needs and specific gaps in achievement. Typically, assistance involves implementation of specialized programs in reading and math, and staff development for principals, teachers and support staff. </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NOTE:  Basic program means the instructional program provided to all students at any age level exclusive of any supplemental programs that are not provided to all students in day or boarding schools.
</t>
        </r>
      </text>
    </comment>
    <comment ref="D8" authorId="0">
      <text>
        <r>
          <rPr>
            <sz val="12"/>
            <color indexed="81"/>
            <rFont val="Tahoma"/>
            <family val="2"/>
          </rPr>
          <t>Provide computational details and concise notes</t>
        </r>
      </text>
    </comment>
    <comment ref="A21"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1" authorId="0">
      <text>
        <r>
          <rPr>
            <sz val="9"/>
            <color indexed="81"/>
            <rFont val="Tahoma"/>
            <family val="2"/>
          </rPr>
          <t xml:space="preserve">Enter % for Employee benefits here - this will be calculated in the next column.
</t>
        </r>
      </text>
    </comment>
    <comment ref="D21" authorId="0">
      <text>
        <r>
          <rPr>
            <sz val="9"/>
            <color indexed="81"/>
            <rFont val="Tahoma"/>
            <family val="2"/>
          </rPr>
          <t xml:space="preserve">Include FICA, health insurance, pension, etc. and enter % in Row 25, Column C.
</t>
        </r>
      </text>
    </comment>
    <comment ref="A32"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7" authorId="0">
      <text>
        <r>
          <rPr>
            <b/>
            <sz val="9"/>
            <color indexed="81"/>
            <rFont val="Tahoma"/>
            <family val="2"/>
          </rPr>
          <t xml:space="preserve">Enter % for Employee benefits here - this will be calculated in the next column.
</t>
        </r>
      </text>
    </comment>
  </commentList>
</comments>
</file>

<file path=xl/comments12.xml><?xml version="1.0" encoding="utf-8"?>
<comments xmlns="http://schemas.openxmlformats.org/spreadsheetml/2006/main">
  <authors>
    <author>Tsabetsaye, Johnnita</author>
  </authors>
  <commentList>
    <comment ref="A1" authorId="0">
      <text>
        <r>
          <rPr>
            <sz val="11"/>
            <color indexed="81"/>
            <rFont val="Calibri"/>
            <family val="2"/>
          </rPr>
          <t>The goals of the FACE program are to support parents/primary caregivers in their role as their child’s first and most influential teacher; to increase family literacy; to strengthen family-school-community connections; to promote the early identification and services to children with special needs; to increase parent participation in their child’s learning; to support and celebrate the unique cultural and linguistic diversity of each American Indian community served by the program; and to promote lifelong learning. Program services integrate language and culture in two settings: home and school.</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NOTE:  The key positions to employ in a FACE program are two parent educators (home-based), one certified early childhood teacher and co-teacher, and one certified adult education teacher (center-based).  It is recommended in the first three years of program implementation the principal/administrator is the FACE Coordinator.  This position is in-kind.  Transportation for families and food services (meals) are also in-kind.  Transportation costs for each Parent Educator to: lease a vehicle, purchase food supplies and materials for monthly parent meetings, are allowable costs.  Include costs for equipment, supplies and materials for center-based classroom set up, if necessary; these are to be projected.    
</t>
        </r>
      </text>
    </comment>
    <comment ref="D8" authorId="0">
      <text>
        <r>
          <rPr>
            <sz val="12"/>
            <color indexed="81"/>
            <rFont val="Tahoma"/>
            <family val="2"/>
          </rPr>
          <t xml:space="preserve">A budget narrative that explains each item in the line item budget is required. Provide computational details and concise notes. Use data to support your need.
</t>
        </r>
      </text>
    </comment>
    <comment ref="A9" authorId="0">
      <text>
        <r>
          <rPr>
            <sz val="12"/>
            <color indexed="81"/>
            <rFont val="Tahoma"/>
            <family val="2"/>
          </rPr>
          <t xml:space="preserve">Basic instructional program </t>
        </r>
        <r>
          <rPr>
            <sz val="9"/>
            <color indexed="81"/>
            <rFont val="Tahoma"/>
            <family val="2"/>
          </rPr>
          <t xml:space="preserve">
</t>
        </r>
      </text>
    </comment>
    <comment ref="A19" authorId="0">
      <text>
        <r>
          <rPr>
            <sz val="12"/>
            <color indexed="81"/>
            <rFont val="Tahoma"/>
            <family val="2"/>
          </rPr>
          <t xml:space="preserve">Employee benefits include FICA, Health Insurance, Pension Contribution, Workers' Compensation, etc. Enter percent (%) for Employee Benefits cost in Row 21 Column B </t>
        </r>
        <r>
          <rPr>
            <sz val="9"/>
            <color indexed="81"/>
            <rFont val="Tahoma"/>
            <family val="2"/>
          </rPr>
          <t xml:space="preserve">
</t>
        </r>
      </text>
    </comment>
    <comment ref="B20" authorId="0">
      <text>
        <r>
          <rPr>
            <b/>
            <sz val="9"/>
            <color indexed="81"/>
            <rFont val="Tahoma"/>
            <family val="2"/>
          </rPr>
          <t>Enter % for Employee benefits here - this will be calculated above.</t>
        </r>
      </text>
    </comment>
    <comment ref="A29" authorId="0">
      <text>
        <r>
          <rPr>
            <b/>
            <sz val="9"/>
            <color indexed="81"/>
            <rFont val="Tahoma"/>
            <family val="2"/>
          </rPr>
          <t xml:space="preserve">Instructional Support provides resources and assistance to teachers in student learning outcomes assessment and promotes active learning.  </t>
        </r>
      </text>
    </comment>
    <comment ref="A34" authorId="0">
      <text>
        <r>
          <rPr>
            <sz val="12"/>
            <color indexed="81"/>
            <rFont val="Tahoma"/>
            <family val="2"/>
          </rPr>
          <t xml:space="preserve">Employee benefits include FICA, Health Insurance, Pension Contribution, Workers' Compensation, etc. Enter percent (%) for Employee Benefits cost in Row 37 Column B </t>
        </r>
        <r>
          <rPr>
            <sz val="9"/>
            <color indexed="81"/>
            <rFont val="Tahoma"/>
            <family val="2"/>
          </rPr>
          <t xml:space="preserve">
</t>
        </r>
      </text>
    </comment>
    <comment ref="B35" authorId="0">
      <text>
        <r>
          <rPr>
            <b/>
            <sz val="9"/>
            <color indexed="81"/>
            <rFont val="Tahoma"/>
            <family val="2"/>
          </rPr>
          <t>Enter % for Employee benefits here - this will be calculated above.</t>
        </r>
      </text>
    </comment>
  </commentList>
</comments>
</file>

<file path=xl/comments13.xml><?xml version="1.0" encoding="utf-8"?>
<comments xmlns="http://schemas.openxmlformats.org/spreadsheetml/2006/main">
  <authors>
    <author>Tsabetsaye, Johnnita</author>
  </authors>
  <commentList>
    <comment ref="A1" authorId="0">
      <text>
        <r>
          <rPr>
            <sz val="11"/>
            <color indexed="81"/>
            <rFont val="Calibri"/>
            <family val="2"/>
          </rPr>
          <t xml:space="preserve">The purpose of the FOCUS Program is to provide assistance to strengthen high academic goals and behavioral expectations, positive classroom management, along with proven scientifically research based (SRB) strategies.  
</t>
        </r>
      </text>
    </comment>
    <comment ref="A7" authorId="0">
      <text>
        <r>
          <rPr>
            <sz val="12"/>
            <color indexed="81"/>
            <rFont val="Tahoma"/>
            <family val="2"/>
          </rPr>
          <t xml:space="preserve">NOTE:  Transformation model: The LEA replaces the principal (except in specified situations); implements a rigorous staff evaluation and development system; institutes comprehensive instructional reform; increases learning time and applies community-oriented school strategies; and provides greater operational flexibility and support for the school.
</t>
        </r>
      </text>
    </comment>
    <comment ref="D8" authorId="0">
      <text>
        <r>
          <rPr>
            <sz val="12"/>
            <color indexed="81"/>
            <rFont val="Tahoma"/>
            <family val="2"/>
          </rPr>
          <t>Provide computational details and concise notes</t>
        </r>
      </text>
    </comment>
    <comment ref="A17"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17" authorId="0">
      <text>
        <r>
          <rPr>
            <b/>
            <sz val="9"/>
            <color indexed="81"/>
            <rFont val="Tahoma"/>
            <family val="2"/>
          </rPr>
          <t>Enter % for Employee benefits here - this will be calculated in Column C.</t>
        </r>
        <r>
          <rPr>
            <sz val="9"/>
            <color indexed="81"/>
            <rFont val="Tahoma"/>
            <family val="2"/>
          </rPr>
          <t xml:space="preserve">
</t>
        </r>
      </text>
    </comment>
    <comment ref="D17" authorId="0">
      <text>
        <r>
          <rPr>
            <sz val="9"/>
            <color indexed="81"/>
            <rFont val="Tahoma"/>
            <family val="2"/>
          </rPr>
          <t xml:space="preserve">Include FICA, health insurance, pension, etc. and enter % in Row 25, Column C.
</t>
        </r>
      </text>
    </comment>
    <comment ref="A31"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6" authorId="0">
      <text>
        <r>
          <rPr>
            <sz val="9"/>
            <color indexed="81"/>
            <rFont val="Tahoma"/>
            <family val="2"/>
          </rPr>
          <t xml:space="preserve">Enter % for Employee benefits here - this will be calculated in column C.
</t>
        </r>
      </text>
    </comment>
  </commentList>
</comments>
</file>

<file path=xl/comments14.xml><?xml version="1.0" encoding="utf-8"?>
<comments xmlns="http://schemas.openxmlformats.org/spreadsheetml/2006/main">
  <authors>
    <author>Tsabetsaye, Johnnita</author>
  </authors>
  <commentList>
    <comment ref="A1" authorId="0">
      <text>
        <r>
          <rPr>
            <sz val="11"/>
            <color indexed="81"/>
            <rFont val="Calibri"/>
            <family val="2"/>
          </rPr>
          <t xml:space="preserve">School Improvement Grants (SIG), authorized under section 1003(g) of Title I of the Elementary and Secondary Education Act of 1965 (Title I or ESEA), are grants to State educational agencies (SEAs) that SEAs use to make competitive subgrants to local educational agencies (LEAs) that demonstrate the greatest need for the funds and the strongest commitment to use the funds to provide adequate resources in order to raise substantially the achievement of students in their lowest-performing schools.
</t>
        </r>
      </text>
    </comment>
    <comment ref="A7" authorId="0">
      <text>
        <r>
          <rPr>
            <sz val="12"/>
            <color indexed="81"/>
            <rFont val="Tahoma"/>
            <family val="2"/>
          </rPr>
          <t xml:space="preserve">NOTE:  Transformation model: The LEA replaces the principal (except in specified situations); implements a rigorous staff evaluation and development system; institutes comprehensive instructional reform; increases learning time and applies community-oriented school strategies; and provides greater operational flexibility and support for the school.
</t>
        </r>
      </text>
    </comment>
    <comment ref="D8" authorId="0">
      <text>
        <r>
          <rPr>
            <sz val="12"/>
            <color indexed="81"/>
            <rFont val="Tahoma"/>
            <family val="2"/>
          </rPr>
          <t>Provide computational details and concise notes</t>
        </r>
      </text>
    </comment>
    <comment ref="A20"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0" authorId="0">
      <text>
        <r>
          <rPr>
            <b/>
            <sz val="9"/>
            <color indexed="81"/>
            <rFont val="Tahoma"/>
            <family val="2"/>
          </rPr>
          <t>Enter % for Employee benefits here - this will be calculated in Column C.</t>
        </r>
        <r>
          <rPr>
            <sz val="9"/>
            <color indexed="81"/>
            <rFont val="Tahoma"/>
            <family val="2"/>
          </rPr>
          <t xml:space="preserve">
</t>
        </r>
      </text>
    </comment>
    <comment ref="D20" authorId="0">
      <text>
        <r>
          <rPr>
            <sz val="9"/>
            <color indexed="81"/>
            <rFont val="Tahoma"/>
            <family val="2"/>
          </rPr>
          <t xml:space="preserve">Include FICA, health insurance, pension, etc. and enter % in Row 25, Column C.
</t>
        </r>
      </text>
    </comment>
    <comment ref="A33"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8" authorId="0">
      <text>
        <r>
          <rPr>
            <sz val="9"/>
            <color indexed="81"/>
            <rFont val="Tahoma"/>
            <family val="2"/>
          </rPr>
          <t xml:space="preserve">Enter % for Employee benefits here - this will be calculated in column C.
</t>
        </r>
      </text>
    </comment>
  </commentList>
</comments>
</file>

<file path=xl/comments15.xml><?xml version="1.0" encoding="utf-8"?>
<comments xmlns="http://schemas.openxmlformats.org/spreadsheetml/2006/main">
  <authors>
    <author>Tsabetsaye, Johnnita</author>
  </authors>
  <commentList>
    <comment ref="A1" authorId="0">
      <text>
        <r>
          <rPr>
            <sz val="11"/>
            <color indexed="81"/>
            <rFont val="Calibri"/>
            <family val="2"/>
          </rPr>
          <t xml:space="preserve">School Improvement Grants (SIG), authorized under section 1003(g) of Title I of the Elementary and Secondary Education Act of 1965 (Title I or ESEA), are grants to State educational agencies (SEAs) that SEAs use to make competitive subgrants to local educational agencies (LEAs) that demonstrate the greatest need for the funds and the strongest commitment to use the funds to provide adequate resources in order to raise substantially the achievement of students in their lowest-performing schools.
</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NOTE:  Transformation model: The LEA replaces the principal (except in specified situations); implements a rigorous staff evaluation and development system; institutes comprehensive instructional reform; increases learning time and applies community-oriented school strategies; and provides greater operational flexibility and support for the school.
</t>
        </r>
      </text>
    </comment>
    <comment ref="D8" authorId="0">
      <text>
        <r>
          <rPr>
            <sz val="12"/>
            <color indexed="81"/>
            <rFont val="Tahoma"/>
            <family val="2"/>
          </rPr>
          <t>Provide computational details and concise notes</t>
        </r>
      </text>
    </comment>
    <comment ref="A20"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0" authorId="0">
      <text>
        <r>
          <rPr>
            <b/>
            <sz val="9"/>
            <color indexed="81"/>
            <rFont val="Tahoma"/>
            <family val="2"/>
          </rPr>
          <t>Enter % for Employee benefits here - this will be calculated in Column C.</t>
        </r>
        <r>
          <rPr>
            <sz val="9"/>
            <color indexed="81"/>
            <rFont val="Tahoma"/>
            <family val="2"/>
          </rPr>
          <t xml:space="preserve">
</t>
        </r>
      </text>
    </comment>
    <comment ref="D20" authorId="0">
      <text>
        <r>
          <rPr>
            <sz val="9"/>
            <color indexed="81"/>
            <rFont val="Tahoma"/>
            <family val="2"/>
          </rPr>
          <t xml:space="preserve">Include FICA, health insurance, pension, etc. and enter % in Row 25, Column C.
</t>
        </r>
      </text>
    </comment>
    <comment ref="A33"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8" authorId="0">
      <text>
        <r>
          <rPr>
            <sz val="9"/>
            <color indexed="81"/>
            <rFont val="Tahoma"/>
            <family val="2"/>
          </rPr>
          <t xml:space="preserve">Enter % for Employee benefits here - this will be calculated in column C.
</t>
        </r>
      </text>
    </comment>
  </commentList>
</comments>
</file>

<file path=xl/comments2.xml><?xml version="1.0" encoding="utf-8"?>
<comments xmlns="http://schemas.openxmlformats.org/spreadsheetml/2006/main">
  <authors>
    <author>Tsabetsaye, Johnnita</author>
    <author>Sandoval, Marie S.</author>
  </authors>
  <commentList>
    <comment ref="A1" authorId="0">
      <text>
        <r>
          <rPr>
            <sz val="9"/>
            <color indexed="81"/>
            <rFont val="Tahoma"/>
            <family val="2"/>
          </rPr>
          <t>Title I - Improving the Academic Achievement of the Disadvantage.  Sec. 1001 - The pupose of this title is to ensure that all children have a fair, equal, and significant opportunity to obtain a high-quality education and reach, at a minimum, proficiency on challenging State academic achievement standards and state academic assessments.</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9"/>
            <color indexed="81"/>
            <rFont val="Tahoma"/>
            <family val="2"/>
          </rPr>
          <t xml:space="preserve">NOTE:  Set aside at minimum:
• 5% for High Quality and On-Going Professional Development.
• 10% for Professional Development is school is in SI, CA, or Restructuring
• 1% for Parent Involvement activities
• .5% Mckinney-Vento Homeless Students
Carry over funds:  15% may be carried over each year (SY11-12 funds into SY12-13).  Waiver request to exceed 15% of carryover may be submitted for approval every 3 years (SY14-15 funds in SY15-16)
</t>
        </r>
      </text>
    </comment>
    <comment ref="D9" authorId="0">
      <text>
        <r>
          <rPr>
            <sz val="9"/>
            <color indexed="81"/>
            <rFont val="Tahoma"/>
            <family val="2"/>
          </rPr>
          <t>Provide computational details and concise notes</t>
        </r>
      </text>
    </comment>
    <comment ref="A11" authorId="0">
      <text>
        <r>
          <rPr>
            <sz val="9"/>
            <color indexed="81"/>
            <rFont val="Tahoma"/>
            <family val="2"/>
          </rPr>
          <t>Includes salary of certified teachers, highly qualified paraprofessionals, Interventionists/Specialists who are directly associated in delivering instruction to pupils (Please refer to "Guidance on Expenditure of Title I-A").   List each position below in column A, in column B enter salary amount for each position.  The total will automatically calculate in row 10 column C.</t>
        </r>
      </text>
    </comment>
    <comment ref="D11" authorId="0">
      <text>
        <r>
          <rPr>
            <b/>
            <sz val="9"/>
            <color indexed="81"/>
            <rFont val="Tahoma"/>
            <family val="2"/>
          </rPr>
          <t xml:space="preserve">Highly Qualified Classroom Teacher specific for class size reduction based on the following teacher to student ratios outlined in 21 CFR:
25 CFR
Level Ratio
Kindergarten  20:1        
1st grade—3rd grade 22:1
4th grade—high school  25:1
</t>
        </r>
        <r>
          <rPr>
            <sz val="9"/>
            <color indexed="81"/>
            <rFont val="Tahoma"/>
            <family val="2"/>
          </rPr>
          <t xml:space="preserve">
</t>
        </r>
      </text>
    </comment>
    <comment ref="A19" authorId="0">
      <text>
        <r>
          <rPr>
            <sz val="9"/>
            <color indexed="81"/>
            <rFont val="Tahoma"/>
            <family val="2"/>
          </rPr>
          <t xml:space="preserve">Employee benefits include FICA, Health Insurance, Pension Contribution, Workers' Compensation, etc.  In Row 18 Column B enter percent (%) for Employee Benefits cost.
</t>
        </r>
      </text>
    </comment>
    <comment ref="B19" authorId="0">
      <text>
        <r>
          <rPr>
            <sz val="9"/>
            <color indexed="81"/>
            <rFont val="Tahoma"/>
            <family val="2"/>
          </rPr>
          <t xml:space="preserve">Enter % for Employee benefits here - this will be calculated in Column C.
</t>
        </r>
      </text>
    </comment>
    <comment ref="A21" authorId="1">
      <text>
        <r>
          <rPr>
            <sz val="9"/>
            <color indexed="81"/>
            <rFont val="Tahoma"/>
            <family val="2"/>
          </rPr>
          <t xml:space="preserve">Includes Contracted Substitutes; Consultants; Registration fees, Lodging/Mileage/Per Diem ((Please refer to "Guidance on Expenditure of Title I-A").
</t>
        </r>
      </text>
    </comment>
    <comment ref="A25" authorId="0">
      <text>
        <r>
          <rPr>
            <sz val="9"/>
            <color indexed="81"/>
            <rFont val="Tahoma"/>
            <family val="2"/>
          </rPr>
          <t>Example: Computers for student use.</t>
        </r>
      </text>
    </comment>
    <comment ref="A30" authorId="0">
      <text>
        <r>
          <rPr>
            <sz val="9"/>
            <color indexed="81"/>
            <rFont val="Tahoma"/>
            <family val="2"/>
          </rPr>
          <t xml:space="preserve">Please refer to "Guidance on Expenditure of Title I-A Funds" for examples.
</t>
        </r>
      </text>
    </comment>
    <comment ref="A34" authorId="0">
      <text>
        <r>
          <rPr>
            <sz val="9"/>
            <color indexed="81"/>
            <rFont val="Tahoma"/>
            <family val="2"/>
          </rPr>
          <t>Instructional Support provides resources and assistance to teachers and administration in student learning outcomes assessment and promotes active learning.  Include services to Homeless Students in the amount of  1/2% of total Title I allocation but no less than $100</t>
        </r>
      </text>
    </comment>
    <comment ref="A35" authorId="0">
      <text>
        <r>
          <rPr>
            <sz val="9"/>
            <color indexed="81"/>
            <rFont val="Tahoma"/>
            <family val="2"/>
          </rPr>
          <t xml:space="preserve">Example:  Salaries for Math Coach, Reading Please refer to "Guidance on Expenditure of Title I-A Funds" for examples.
</t>
        </r>
      </text>
    </comment>
    <comment ref="B39" authorId="0">
      <text>
        <r>
          <rPr>
            <sz val="9"/>
            <color indexed="81"/>
            <rFont val="Tahoma"/>
            <family val="2"/>
          </rPr>
          <t xml:space="preserve">Enter % for Employee benefits here - this will be calculated in column C.
</t>
        </r>
      </text>
    </comment>
    <comment ref="A45" authorId="0">
      <text>
        <r>
          <rPr>
            <sz val="9"/>
            <color indexed="81"/>
            <rFont val="Tahoma"/>
            <family val="2"/>
          </rPr>
          <t xml:space="preserve">Please refer to "Guidance on Expenditure of Title I-A Funds" for examples.  
</t>
        </r>
        <r>
          <rPr>
            <b/>
            <sz val="9"/>
            <color indexed="81"/>
            <rFont val="Tahoma"/>
            <family val="2"/>
          </rPr>
          <t>Schools making AYP or in Alert status:</t>
        </r>
        <r>
          <rPr>
            <sz val="9"/>
            <color indexed="81"/>
            <rFont val="Tahoma"/>
            <family val="2"/>
          </rPr>
          <t xml:space="preserve"> 5% of Title IA must be set-aside for High Quality and On-Going Professional Development.
</t>
        </r>
        <r>
          <rPr>
            <b/>
            <sz val="9"/>
            <color indexed="81"/>
            <rFont val="Tahoma"/>
            <family val="2"/>
          </rPr>
          <t>Schools in SI, CA, or Restructuring status:</t>
        </r>
        <r>
          <rPr>
            <sz val="9"/>
            <color indexed="81"/>
            <rFont val="Tahoma"/>
            <family val="2"/>
          </rPr>
          <t xml:space="preserve"> 10% of Title IA must be set-aside for High Quality and On-Going Professional Development. for Professional Development is school is in SI, CA, or Restructuring
</t>
        </r>
      </text>
    </comment>
    <comment ref="A55" authorId="0">
      <text>
        <r>
          <rPr>
            <sz val="9"/>
            <color indexed="81"/>
            <rFont val="Tahoma"/>
            <family val="2"/>
          </rPr>
          <t xml:space="preserve">Example:  Services for Homeless students, at minimum $100 or .05% of total Title I allocation.  And Parent Involvement activities, at minimum 1% of Title I allocation. </t>
        </r>
      </text>
    </comment>
  </commentList>
</comments>
</file>

<file path=xl/comments3.xml><?xml version="1.0" encoding="utf-8"?>
<comments xmlns="http://schemas.openxmlformats.org/spreadsheetml/2006/main">
  <authors>
    <author>Tsabetsaye, Johnnita</author>
  </authors>
  <commentList>
    <comment ref="A1" authorId="0">
      <text>
        <r>
          <rPr>
            <sz val="12"/>
            <color indexed="81"/>
            <rFont val="Tahoma"/>
            <family val="2"/>
          </rPr>
          <t xml:space="preserve">The purpose of Title II, Part A is to increase the academic achievement of all students by helping schools and districts improve teacher and principal quality and ensure that all teachers are highly qualified. School districts have the flexibility to use Title IIA funds creatively to address the challenges of teacher and principal quality. This includes teacher preparation and qualifications of new teachers, recruitment and hiring, induction, professional development, and retention. In addition, Title IIA funds may be used to improve the skills and knowledge of principals for effective school leadership. </t>
        </r>
      </text>
    </comment>
    <comment ref="A7" authorId="0">
      <text>
        <r>
          <rPr>
            <sz val="12"/>
            <color indexed="81"/>
            <rFont val="Tahoma"/>
            <family val="2"/>
          </rPr>
          <t xml:space="preserve">NOTE:  Basic program means the instructional program provided to all students at any age level exclusive of any supplemental programs that are not provided to all students in day or boarding schools.
</t>
        </r>
      </text>
    </comment>
    <comment ref="D8" authorId="0">
      <text>
        <r>
          <rPr>
            <sz val="12"/>
            <color indexed="81"/>
            <rFont val="Tahoma"/>
            <family val="2"/>
          </rPr>
          <t>Provide computational details and concise notes</t>
        </r>
      </text>
    </comment>
    <comment ref="D10" authorId="0">
      <text>
        <r>
          <rPr>
            <b/>
            <sz val="9"/>
            <color indexed="81"/>
            <rFont val="Tahoma"/>
            <family val="2"/>
          </rPr>
          <t xml:space="preserve">For class size reduction only, Title II-a funds may be used for Highly Qualified Classroom Teacher specific for class size reduction based on the following teacher to student ratios outlined in 21 CFR:
25 CFR
Level Ratio
Kindergarten  20:1        
1st grade—3rd grade 22:1
4th grade—high school  25:1
In addition, , Substitute Teachers can be hired as outlined below:
As reasonable and necessary, Title II, Part A funds may be used to pay for substitute
teachers if, and only if, (a) those regular classroom teachers they are replacing were hired with
Title II, Part A funds to reduce class size, or (b) the teachers are participating in Title II-funded
“programs and activities that are designed to improve the quality of the teacher force, such
as…innovative professional development programs…” [Section 2123(a)(5)(A)]. LEAs also must
ensure that the hiring of these substitutes supplements, and does not supplant, the use of local
and State funds they would otherwise be spending for such substitutes.
</t>
        </r>
        <r>
          <rPr>
            <sz val="9"/>
            <color indexed="81"/>
            <rFont val="Tahoma"/>
            <family val="2"/>
          </rPr>
          <t xml:space="preserve">
</t>
        </r>
      </text>
    </comment>
    <comment ref="A23"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3" authorId="0">
      <text>
        <r>
          <rPr>
            <sz val="9"/>
            <color indexed="81"/>
            <rFont val="Tahoma"/>
            <family val="2"/>
          </rPr>
          <t>Enter % for Employee benefits here - this will be calculated Column C.</t>
        </r>
      </text>
    </comment>
    <comment ref="A38"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A39" authorId="0">
      <text>
        <r>
          <rPr>
            <sz val="12"/>
            <color indexed="81"/>
            <rFont val="Tahoma"/>
            <family val="2"/>
          </rPr>
          <t>Example:  Salaries for Instructional Coaches, Mentor Teachers, School Improvement Specialist. List each position below and salary for each in Column B. Total will calculate in Row 37 Column C</t>
        </r>
        <r>
          <rPr>
            <sz val="9"/>
            <color indexed="81"/>
            <rFont val="Tahoma"/>
            <family val="2"/>
          </rPr>
          <t xml:space="preserve">
</t>
        </r>
      </text>
    </comment>
    <comment ref="B43" authorId="0">
      <text>
        <r>
          <rPr>
            <sz val="9"/>
            <color indexed="81"/>
            <rFont val="Tahoma"/>
            <family val="2"/>
          </rPr>
          <t xml:space="preserve">Enter % for Employee benefits here- this will be calculated in column C .
</t>
        </r>
      </text>
    </comment>
  </commentList>
</comments>
</file>

<file path=xl/comments4.xml><?xml version="1.0" encoding="utf-8"?>
<comments xmlns="http://schemas.openxmlformats.org/spreadsheetml/2006/main">
  <authors>
    <author>Albert, Connie</author>
  </authors>
  <commentList>
    <comment ref="B5" authorId="0">
      <text>
        <r>
          <rPr>
            <sz val="9"/>
            <color indexed="8"/>
            <rFont val="Sylfaen"/>
            <family val="1"/>
          </rPr>
          <t>§</t>
        </r>
        <r>
          <rPr>
            <sz val="9"/>
            <color indexed="8"/>
            <rFont val="Tahoma"/>
            <family val="2"/>
          </rPr>
          <t xml:space="preserve"> 25 CFR 39.104 - states each school must provide for students with disabilities. Reserving 15 percent of academic base funding to support special education programs</t>
        </r>
      </text>
    </comment>
    <comment ref="B7" authorId="0">
      <text>
        <r>
          <rPr>
            <sz val="9"/>
            <color indexed="8"/>
            <rFont val="Tahoma"/>
            <family val="2"/>
          </rPr>
          <t>*TC/Grant schools must indicate the amounts from previous year(s) and must be follow First In/First Out (FIFO)
*BIE operated Schools must indicate the amount from the previous year. Funds must used prior to current Part B distribution</t>
        </r>
      </text>
    </comment>
    <comment ref="B15" authorId="0">
      <text>
        <r>
          <rPr>
            <sz val="9"/>
            <color indexed="8"/>
            <rFont val="Tahoma"/>
            <family val="2"/>
          </rPr>
          <t>Optional - Coordinated Early Intervening Services (CEIS):  Maximum of 15% of Part B Allocation.  Input particiipating Non-IEP students iinto NASIS module.</t>
        </r>
      </text>
    </comment>
  </commentList>
</comments>
</file>

<file path=xl/comments5.xml><?xml version="1.0" encoding="utf-8"?>
<comments xmlns="http://schemas.openxmlformats.org/spreadsheetml/2006/main">
  <authors>
    <author>Albert, Connie</author>
    <author>Tsosie, Laura</author>
  </authors>
  <commentList>
    <comment ref="B2" authorId="0">
      <text>
        <r>
          <rPr>
            <sz val="9"/>
            <color indexed="81"/>
            <rFont val="Tahoma"/>
            <family val="2"/>
          </rPr>
          <t>Academic Cost Only for Residential &amp; Incarcerated students, and student must have current IEP in place at the School</t>
        </r>
        <r>
          <rPr>
            <sz val="9"/>
            <color indexed="81"/>
            <rFont val="Tahoma"/>
            <family val="2"/>
          </rPr>
          <t xml:space="preserve">
</t>
        </r>
      </text>
    </comment>
    <comment ref="D3" authorId="0">
      <text>
        <r>
          <rPr>
            <sz val="9"/>
            <color indexed="81"/>
            <rFont val="Tahoma"/>
            <family val="2"/>
          </rPr>
          <t xml:space="preserve">1.  § 25 CFR 39.104 - states each school must provide for students with disabilities. Reserving 15 percent of academic base funding to support special education programs
</t>
        </r>
      </text>
    </comment>
    <comment ref="F3" authorId="0">
      <text>
        <r>
          <rPr>
            <sz val="9"/>
            <color indexed="81"/>
            <rFont val="Tahoma"/>
            <family val="2"/>
          </rPr>
          <t>2. First In/First Out</t>
        </r>
      </text>
    </comment>
    <comment ref="H3" authorId="0">
      <text>
        <r>
          <rPr>
            <sz val="9"/>
            <color indexed="81"/>
            <rFont val="Tahoma"/>
            <family val="2"/>
          </rPr>
          <t>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
3.</t>
        </r>
      </text>
    </comment>
    <comment ref="B4" authorId="0">
      <text>
        <r>
          <rPr>
            <sz val="9"/>
            <color indexed="81"/>
            <rFont val="Tahoma"/>
            <family val="2"/>
          </rPr>
          <t>Students placed in residential placement must have a current eligibility determination and a current IEP on file in NASIS</t>
        </r>
      </text>
    </comment>
    <comment ref="B5" authorId="0">
      <text>
        <r>
          <rPr>
            <sz val="9"/>
            <color indexed="81"/>
            <rFont val="Tahoma"/>
            <family val="2"/>
          </rPr>
          <t xml:space="preserve">Incarcerated students  must have a current eligibility determination and a current IEP on file in NASIS
</t>
        </r>
      </text>
    </comment>
    <comment ref="B6" authorId="0">
      <text>
        <r>
          <rPr>
            <sz val="9"/>
            <color indexed="81"/>
            <rFont val="Tahoma"/>
            <family val="2"/>
          </rPr>
          <t>Indicate FTE and salary including fringe benefits of staff working with students with disabilities.</t>
        </r>
      </text>
    </comment>
    <comment ref="D7" authorId="0">
      <text>
        <r>
          <rPr>
            <sz val="9"/>
            <color indexed="81"/>
            <rFont val="Tahoma"/>
            <family val="2"/>
          </rPr>
          <t xml:space="preserve">1.  § 25 CFR 39.104 - states each school must provide for students with disabilities. Reserving 15 percent of academic base funding to support special education programs
</t>
        </r>
      </text>
    </comment>
    <comment ref="F7" authorId="0">
      <text>
        <r>
          <rPr>
            <sz val="9"/>
            <color indexed="81"/>
            <rFont val="Tahoma"/>
            <family val="2"/>
          </rPr>
          <t>2. First In/First Out</t>
        </r>
      </text>
    </comment>
    <comment ref="H7" authorId="0">
      <text>
        <r>
          <rPr>
            <sz val="9"/>
            <color indexed="81"/>
            <rFont val="Tahoma"/>
            <family val="2"/>
          </rPr>
          <t xml:space="preserve">3.Supplemental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
</t>
        </r>
      </text>
    </comment>
    <comment ref="B8" authorId="0">
      <text>
        <r>
          <rPr>
            <sz val="9"/>
            <color indexed="81"/>
            <rFont val="Tahoma"/>
            <family val="2"/>
          </rPr>
          <t>Salary including fringe benefits of the special education teacher(s), Extended School Year (ESY) teacher(s), who work with students with disabilities, and must be an employee of the LEA.  (Note:  ESY teacher must be a certified special education teacher).</t>
        </r>
      </text>
    </comment>
    <comment ref="B9" authorId="0">
      <text>
        <r>
          <rPr>
            <sz val="9"/>
            <color indexed="81"/>
            <rFont val="Tahoma"/>
            <family val="2"/>
          </rPr>
          <t xml:space="preserve">Salary including fringe benefits of special education paraprofessionals, who work with students with disabilities.  Paraprofessionals must be employees of the LEA. </t>
        </r>
        <r>
          <rPr>
            <u/>
            <sz val="9"/>
            <color indexed="81"/>
            <rFont val="Tahoma"/>
            <family val="2"/>
          </rPr>
          <t>Paraprofessionals must work under the supervision of an appropriately licensed special education teacher</t>
        </r>
        <r>
          <rPr>
            <sz val="9"/>
            <color indexed="81"/>
            <rFont val="Tahoma"/>
            <family val="2"/>
          </rPr>
          <t xml:space="preserve"> and perform duties consistent with the role of paraprofessional, while not assuming the role of a teacher.
</t>
        </r>
      </text>
    </comment>
    <comment ref="B10" authorId="0">
      <text>
        <r>
          <rPr>
            <sz val="9"/>
            <color indexed="81"/>
            <rFont val="Tahoma"/>
            <family val="2"/>
          </rPr>
          <t>Substitute teacher who work with students with disabilities. 
1)  Substitute teacher costs are allowed for special education teachers.
2)  Substitute teacher costs are allowed for regular education teachers performing duties such as attending special education inservice training, attending IEP team meetings, or engaging in planning meetings or consulting with special education teachers to benefit children with disabilities.
3)  A short-term substitute may be employed to teach any subject at any grade level, but for no more than 20 consecutive days in the same teaching assignment.
4)  A long-term substitute must be a licensed teacher or a licensed substitute teacher and employed only in the subject and grade level in which the teacher is licensed.
5)  An emergency license or permit may be granted to a long-term substitute.</t>
        </r>
      </text>
    </comment>
    <comment ref="B11" authorId="0">
      <text>
        <r>
          <rPr>
            <sz val="9"/>
            <color indexed="81"/>
            <rFont val="Tahoma"/>
            <family val="2"/>
          </rPr>
          <t xml:space="preserve">Salaries including fringe benefits of special education coordinator who coordinates an LEA’s IEP system, train staff, and review IEPs are allowed. Only the actual time spent coordinating IEPs and relevant responsibilities/duties for special education is allowed. 
If the position is not dedicated 100% to special education, coordinators must document their work with time and effort reports as required by OMB Circular A-87.
</t>
        </r>
      </text>
    </comment>
    <comment ref="B14" authorId="0">
      <text>
        <r>
          <rPr>
            <sz val="9"/>
            <color indexed="81"/>
            <rFont val="Tahoma"/>
            <family val="2"/>
          </rPr>
          <t xml:space="preserve">Salary including fringe benefits of a Job coach. who works with students with disabilities at High School level.  A job coach must work under the direction and supervision of the LEA special education staff. </t>
        </r>
      </text>
    </comment>
    <comment ref="B15" authorId="0">
      <text>
        <r>
          <rPr>
            <sz val="9"/>
            <color indexed="81"/>
            <rFont val="Tahoma"/>
            <family val="2"/>
          </rPr>
          <t xml:space="preserve"> Purchase of educational supplies and materials, software and curriculum materials directly inovled with implementing IEP's for students with disabilities. (Example: - Used to increase, maintain or improve the functional capabilities of a child with a disability.
</t>
        </r>
      </text>
    </comment>
    <comment ref="B17" authorId="0">
      <text>
        <r>
          <rPr>
            <sz val="9"/>
            <color indexed="81"/>
            <rFont val="Tahoma"/>
            <family val="2"/>
          </rPr>
          <t xml:space="preserve">Insert the amount for Assistive Technology 34 CFR §300.105 - Schools must ensure that assistive technology devices or assistive technology services, or both as those terms are defined in §§300.5 and §§300.6, respectively, are made available to a child with a disability if required as a part of the child's -1)Special education under 34 CFR §300.36, 2)Related services under §300.34; or 3)Supplementary aids and services under 34 CFR §§300.38 and §§300.14
</t>
        </r>
      </text>
    </comment>
    <comment ref="B20" authorId="0">
      <text>
        <r>
          <rPr>
            <sz val="9"/>
            <color indexed="81"/>
            <rFont val="Tahoma"/>
            <family val="2"/>
          </rPr>
          <t xml:space="preserve"> Must be Special Education Related. Travel/training for general and special education teachers, paraprofessionals when related to improving instruction for students with disabilities. (Example:  On-site presentation on Parental Rights, training on new or updated assistive technology, procedural safeguards, IEP's  and/or NIMAS requirements.</t>
        </r>
      </text>
    </comment>
    <comment ref="B21" authorId="0">
      <text>
        <r>
          <rPr>
            <sz val="9"/>
            <color indexed="81"/>
            <rFont val="Tahoma"/>
            <family val="2"/>
          </rPr>
          <t xml:space="preserve">Student training/work study program for students with disabilites whose transition goals include employment activities/objectives in their current IEP.
</t>
        </r>
      </text>
    </comment>
    <comment ref="B23" authorId="0">
      <text>
        <r>
          <rPr>
            <sz val="9"/>
            <color indexed="81"/>
            <rFont val="Tahoma"/>
            <family val="2"/>
          </rPr>
          <t xml:space="preserve">Purchase of educational equipment used in direct instruction of students with disabilities.
</t>
        </r>
      </text>
    </comment>
    <comment ref="B24" authorId="0">
      <text>
        <r>
          <rPr>
            <sz val="9"/>
            <color indexed="81"/>
            <rFont val="Tahoma"/>
            <family val="2"/>
          </rPr>
          <t xml:space="preserve">Transportation costs other than to and from school for students with disabilities when related to implementing IEP's. Can include home visits and related service  transportation. 
</t>
        </r>
      </text>
    </comment>
    <comment ref="B27" authorId="0">
      <text>
        <r>
          <rPr>
            <sz val="9"/>
            <color indexed="81"/>
            <rFont val="Tahoma"/>
            <family val="2"/>
          </rPr>
          <t xml:space="preserve">Employment of related service providers who work with students with disabilities. (Education diagnostician/psychologist, speech therapist, etc.)
</t>
        </r>
      </text>
    </comment>
    <comment ref="D28" authorId="0">
      <text>
        <r>
          <rPr>
            <sz val="9"/>
            <color indexed="81"/>
            <rFont val="Tahoma"/>
            <family val="2"/>
          </rPr>
          <t xml:space="preserve">1.  § 25 CFR 39.104 - states each school must provide for students with disabilities. Reserving 15 percent of academic base funding to support special education programs
</t>
        </r>
      </text>
    </comment>
    <comment ref="F28" authorId="0">
      <text>
        <r>
          <rPr>
            <sz val="9"/>
            <color indexed="81"/>
            <rFont val="Tahoma"/>
            <family val="2"/>
          </rPr>
          <t xml:space="preserve">2. First In/First Out
</t>
        </r>
      </text>
    </comment>
    <comment ref="H28" authorId="0">
      <text>
        <r>
          <rPr>
            <sz val="9"/>
            <color indexed="81"/>
            <rFont val="Tahoma"/>
            <family val="2"/>
          </rPr>
          <t>3.Supplemental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t>
        </r>
      </text>
    </comment>
    <comment ref="B35" authorId="1">
      <text>
        <r>
          <rPr>
            <sz val="9"/>
            <color indexed="81"/>
            <rFont val="Tahoma"/>
            <family val="2"/>
          </rPr>
          <t xml:space="preserve">Costs must be IEP-driven or related to the evaluation of a student. </t>
        </r>
        <r>
          <rPr>
            <b/>
            <u/>
            <sz val="9"/>
            <color indexed="81"/>
            <rFont val="Tahoma"/>
            <family val="2"/>
          </rPr>
          <t>Day-to-day costs of services provided to all students are not allowed.</t>
        </r>
        <r>
          <rPr>
            <sz val="9"/>
            <color indexed="81"/>
            <rFont val="Tahoma"/>
            <family val="2"/>
          </rPr>
          <t xml:space="preserve"> Social workers must be appropriately licensed to deliver services they are assigned.
Only the actual time spent supporting special education is allowed. If the position is not dedicated 100% to special education, social workers must document their work with personnel activity reports as required by OMB Circular A-87.
</t>
        </r>
      </text>
    </comment>
    <comment ref="B36" authorId="1">
      <text>
        <r>
          <rPr>
            <sz val="9"/>
            <color indexed="81"/>
            <rFont val="Tahoma"/>
            <family val="2"/>
          </rPr>
          <t xml:space="preserve">Costs must be IEP-driven or related to the evaluation of a child. </t>
        </r>
        <r>
          <rPr>
            <b/>
            <u/>
            <sz val="9"/>
            <color indexed="81"/>
            <rFont val="Tahoma"/>
            <family val="2"/>
          </rPr>
          <t>Day-to-day costs of services provided to all students are not allowed.</t>
        </r>
        <r>
          <rPr>
            <sz val="9"/>
            <color indexed="81"/>
            <rFont val="Tahoma"/>
            <family val="2"/>
          </rPr>
          <t xml:space="preserve">
Only the actual time spent supporting special education is allowed. If the position is not dedicated 100% to special education, guidance counselors must document their work with personnel activity reports as required by OMB Circular A-87.
</t>
        </r>
      </text>
    </comment>
    <comment ref="B38" authorId="0">
      <text>
        <r>
          <rPr>
            <sz val="9"/>
            <color indexed="81"/>
            <rFont val="Tahoma"/>
            <family val="2"/>
          </rPr>
          <t>Travel/Training costs for parents of students with disabilities when travel/training is related to special education activities for students with disabilities.</t>
        </r>
      </text>
    </comment>
    <comment ref="B39" authorId="1">
      <text>
        <r>
          <rPr>
            <sz val="9"/>
            <color indexed="81"/>
            <rFont val="Tahoma"/>
            <family val="2"/>
          </rPr>
          <t xml:space="preserve">Child find activities are allowed for identification of children with disabilities, such as Costs associated with public awareness, notices, screening.
</t>
        </r>
        <r>
          <rPr>
            <b/>
            <sz val="9"/>
            <color indexed="81"/>
            <rFont val="Tahoma"/>
            <family val="2"/>
          </rPr>
          <t>ADDITIONAL OMB CIRCULAR A-87 COSTING PRINCIPLES:</t>
        </r>
        <r>
          <rPr>
            <sz val="9"/>
            <color indexed="81"/>
            <rFont val="Tahoma"/>
            <family val="2"/>
          </rPr>
          <t xml:space="preserve">
</t>
        </r>
        <r>
          <rPr>
            <b/>
            <u/>
            <sz val="9"/>
            <color indexed="81"/>
            <rFont val="Tahoma"/>
            <family val="2"/>
          </rPr>
          <t xml:space="preserve">Not Allowed: </t>
        </r>
        <r>
          <rPr>
            <sz val="9"/>
            <color indexed="81"/>
            <rFont val="Tahoma"/>
            <family val="2"/>
          </rPr>
          <t xml:space="preserve"> Costs of entertainment, including amusement, diversion, and social activities and any costs directly associated with such costs (such as tickets to shows or sports events, meals, lodging, rentals, transportation, and gratuities) are unallowable.
</t>
        </r>
        <r>
          <rPr>
            <b/>
            <u/>
            <sz val="9"/>
            <color indexed="81"/>
            <rFont val="Tahoma"/>
            <family val="2"/>
          </rPr>
          <t xml:space="preserve">
Not Allowed:</t>
        </r>
        <r>
          <rPr>
            <sz val="9"/>
            <color indexed="81"/>
            <rFont val="Tahoma"/>
            <family val="2"/>
          </rPr>
          <t xml:space="preserve">  Contributions and donations, including cash, property, and services, by governmental units to others, regardless of the recipient, are unallowable.
</t>
        </r>
      </text>
    </comment>
    <comment ref="A42" authorId="0">
      <text>
        <r>
          <rPr>
            <sz val="9"/>
            <color indexed="81"/>
            <rFont val="Tahoma"/>
            <family val="2"/>
          </rPr>
          <t xml:space="preserve">Coordinated Early Intervening Services (CEIS): Up to 15% of current Part B Allocation.
Submit a CEIS plan by Nov. 15, 2013 and input participating Non-IEP students into NASIS module.
</t>
        </r>
      </text>
    </comment>
    <comment ref="B43" authorId="0">
      <text>
        <r>
          <rPr>
            <sz val="9"/>
            <color indexed="81"/>
            <rFont val="Tahoma"/>
            <family val="2"/>
          </rPr>
          <t>Employment of general education teachers and paraprofessionals involved in the delivery of coordinated early intervening services (CEIS).</t>
        </r>
      </text>
    </comment>
    <comment ref="B44" authorId="0">
      <text>
        <r>
          <rPr>
            <sz val="9"/>
            <color indexed="81"/>
            <rFont val="Tahoma"/>
            <family val="2"/>
          </rPr>
          <t>Indicate FTE and salary and fringe benefits of staff working with CEIS</t>
        </r>
      </text>
    </comment>
    <comment ref="B45" authorId="0">
      <text>
        <r>
          <rPr>
            <sz val="9"/>
            <color indexed="81"/>
            <rFont val="Tahoma"/>
            <family val="2"/>
          </rPr>
          <t xml:space="preserve">Indicate FTE and salary and fringe benefits of staff working with CEIS
</t>
        </r>
      </text>
    </comment>
    <comment ref="B48" authorId="0">
      <text>
        <r>
          <rPr>
            <sz val="9"/>
            <color indexed="81"/>
            <rFont val="Tahoma"/>
            <family val="2"/>
          </rPr>
          <t>Professional development for teacher and other school staff to deliver scientifically based academic instruction and behavioral interventions, including scientifically based literacy instruction and, where appropriate, instruction on the use of adaptive and instructional software (travel/training)</t>
        </r>
      </text>
    </comment>
  </commentList>
</comments>
</file>

<file path=xl/comments6.xml><?xml version="1.0" encoding="utf-8"?>
<comments xmlns="http://schemas.openxmlformats.org/spreadsheetml/2006/main">
  <authors>
    <author>Tsabetsaye, Johnnita</author>
  </authors>
  <commentList>
    <comment ref="A1" authorId="0">
      <text>
        <r>
          <rPr>
            <sz val="11"/>
            <color indexed="81"/>
            <rFont val="Calibri"/>
            <family val="2"/>
          </rPr>
          <t>This program supports the creation of community learning centers that provide academic enrichment opportunities during non-school hours for children, particularly students who attend high-poverty and low-performing schools. The program helps students meet state and local student standards in core academic subjects, such as reading and math; offers students a broad array of enrichment activities that can complement their regular academic programs; and offers literacy and other educational services to the families of participating children.</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NOTE:  Basic program means the instructional program provided to all students at any age level exclusive of any supplemental programs that are not provided to all students in day or boarding schools.
</t>
        </r>
      </text>
    </comment>
    <comment ref="A8"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15" authorId="0">
      <text>
        <r>
          <rPr>
            <sz val="9"/>
            <color indexed="81"/>
            <rFont val="Tahoma"/>
            <family val="2"/>
          </rPr>
          <t xml:space="preserve">Enter % for Employee benefits here - this will be calculated in the row above.
</t>
        </r>
      </text>
    </comment>
    <comment ref="C15" authorId="0">
      <text>
        <r>
          <rPr>
            <sz val="9"/>
            <color indexed="81"/>
            <rFont val="Tahoma"/>
            <family val="2"/>
          </rPr>
          <t xml:space="preserve">Enter % for Employee benefits here - this will be calculated in the row above.
</t>
        </r>
      </text>
    </comment>
  </commentList>
</comments>
</file>

<file path=xl/comments7.xml><?xml version="1.0" encoding="utf-8"?>
<comments xmlns="http://schemas.openxmlformats.org/spreadsheetml/2006/main">
  <authors>
    <author>Tsabetsaye, Johnnita</author>
  </authors>
  <commentList>
    <comment ref="A1" authorId="0">
      <text>
        <r>
          <rPr>
            <sz val="11"/>
            <color indexed="81"/>
            <rFont val="Calibri"/>
            <family val="2"/>
          </rPr>
          <t>The purpose of the program is to provide financial assistance to rural districts to assist them in meeting their state's definition of adequate yearly progress (AYP). Applicants do not compete but rather are entitled to funds if they meet basic eligibility requirements. Eligibility is restricted by statute.  Awards are issued annually to SEAs, which make subgrants to LEAs that meet the applicable requirements. Awards are made to all SEAs that apply and meet the applicable requirements of the act (see legislative citation above). If an SEA does not participate, awards are issued by the Department to eligible LEAs in the state either competitively or by formula.</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D8" authorId="0">
      <text>
        <r>
          <rPr>
            <sz val="12"/>
            <color indexed="81"/>
            <rFont val="Tahoma"/>
            <family val="2"/>
          </rPr>
          <t>Provide computational details and concise notes</t>
        </r>
      </text>
    </comment>
    <comment ref="A21" authorId="0">
      <text>
        <r>
          <rPr>
            <sz val="12"/>
            <color indexed="81"/>
            <rFont val="Tahoma"/>
            <family val="2"/>
          </rPr>
          <t xml:space="preserve">Employee benefits include FICA, Health Insurance, Pension Contribution, Workers' Compensation, etc.  </t>
        </r>
      </text>
    </comment>
    <comment ref="B21" authorId="0">
      <text>
        <r>
          <rPr>
            <sz val="12"/>
            <color indexed="81"/>
            <rFont val="Tahoma"/>
            <family val="2"/>
          </rPr>
          <t>Enter % for Employee benefits here - this will be calculated in Column C.</t>
        </r>
      </text>
    </comment>
    <comment ref="D21" authorId="0">
      <text>
        <r>
          <rPr>
            <sz val="9"/>
            <color indexed="81"/>
            <rFont val="Tahoma"/>
            <family val="2"/>
          </rPr>
          <t xml:space="preserve">Include FICA, health insurance, pension, etc. and enter % in Row 25, Column C.
</t>
        </r>
      </text>
    </comment>
    <comment ref="A31"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6" authorId="0">
      <text>
        <r>
          <rPr>
            <sz val="12"/>
            <color indexed="81"/>
            <rFont val="Tahoma"/>
            <family val="2"/>
          </rPr>
          <t>Enter % for Employee benefits here - this will be calculated in column C.</t>
        </r>
      </text>
    </comment>
  </commentList>
</comments>
</file>

<file path=xl/comments8.xml><?xml version="1.0" encoding="utf-8"?>
<comments xmlns="http://schemas.openxmlformats.org/spreadsheetml/2006/main">
  <authors>
    <author>Tsabetsaye, Johnnita</author>
  </authors>
  <commentList>
    <comment ref="A1" authorId="0">
      <text>
        <r>
          <rPr>
            <sz val="11"/>
            <color indexed="81"/>
            <rFont val="Calibri"/>
            <family val="2"/>
          </rPr>
          <t>It is the purpose of this part to support the efforts of local educational agencies, Indian tribes and organizations, postsecondary institutions, and other entities to meet the unique educational and culturally related academic needs of American Indian and Alaska Native students, so that such students can meet the same challenging State student academic achievement standards as all other students are expected to meet.</t>
        </r>
      </text>
    </comment>
    <comment ref="E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2"/>
            <color indexed="81"/>
            <rFont val="Tahoma"/>
            <family val="2"/>
          </rPr>
          <t xml:space="preserve">    </t>
        </r>
        <r>
          <rPr>
            <sz val="10"/>
            <color indexed="81"/>
            <rFont val="Tahoma"/>
            <family val="2"/>
          </rPr>
          <t>PROGRAMS- This part carries out the purpose described in subsection (a) by authorizing programs of direct assistance for — 
        (1) meeting the unique educational and culturally related academic needs of American Indians and Alaska Natives;
        (2) the education of Indian children and adults;
        (3) the training of Indian persons as educators and counselors, and in other professions serving Indian people; and
        (4) research, evaluation, data collection, and technical assistance.</t>
        </r>
        <r>
          <rPr>
            <sz val="12"/>
            <color indexed="81"/>
            <rFont val="Tahoma"/>
            <family val="2"/>
          </rPr>
          <t xml:space="preserve">
   </t>
        </r>
      </text>
    </comment>
    <comment ref="D8" authorId="0">
      <text>
        <r>
          <rPr>
            <sz val="12"/>
            <color indexed="81"/>
            <rFont val="Tahoma"/>
            <family val="2"/>
          </rPr>
          <t>Provide computational details and concise notes</t>
        </r>
      </text>
    </comment>
    <comment ref="A20" authorId="0">
      <text>
        <r>
          <rPr>
            <sz val="12"/>
            <color indexed="81"/>
            <rFont val="Tahoma"/>
            <family val="2"/>
          </rPr>
          <t xml:space="preserve">Employee benefits include FICA, Health Insurance, Pension Contribution, Workers' Compensation, etc.  </t>
        </r>
        <r>
          <rPr>
            <sz val="9"/>
            <color indexed="81"/>
            <rFont val="Tahoma"/>
            <family val="2"/>
          </rPr>
          <t xml:space="preserve">
</t>
        </r>
      </text>
    </comment>
    <comment ref="B20" authorId="0">
      <text>
        <r>
          <rPr>
            <b/>
            <sz val="9"/>
            <color indexed="81"/>
            <rFont val="Tahoma"/>
            <family val="2"/>
          </rPr>
          <t>Enter % for Employee benefits here - this will be calculated in Column C.</t>
        </r>
        <r>
          <rPr>
            <sz val="9"/>
            <color indexed="81"/>
            <rFont val="Tahoma"/>
            <family val="2"/>
          </rPr>
          <t xml:space="preserve">
</t>
        </r>
      </text>
    </comment>
    <comment ref="D20" authorId="0">
      <text>
        <r>
          <rPr>
            <sz val="9"/>
            <color indexed="81"/>
            <rFont val="Tahoma"/>
            <family val="2"/>
          </rPr>
          <t xml:space="preserve">Include FICA, health insurance, pension, etc. and enter % in Row 25, Column C.
</t>
        </r>
      </text>
    </comment>
    <comment ref="A34" authorId="0">
      <text>
        <r>
          <rPr>
            <sz val="12"/>
            <color indexed="81"/>
            <rFont val="Tahoma"/>
            <family val="2"/>
          </rPr>
          <t xml:space="preserve">Instructional Support provides resources and assistance to teachers and administration in student learning outcomes assessment and promotes active learning.  </t>
        </r>
      </text>
    </comment>
    <comment ref="B39" authorId="0">
      <text>
        <r>
          <rPr>
            <sz val="9"/>
            <color indexed="81"/>
            <rFont val="Tahoma"/>
            <family val="2"/>
          </rPr>
          <t xml:space="preserve">Enter % for Employee benefits here - this will be calculated in column C.
</t>
        </r>
      </text>
    </comment>
  </commentList>
</comments>
</file>

<file path=xl/comments9.xml><?xml version="1.0" encoding="utf-8"?>
<comments xmlns="http://schemas.openxmlformats.org/spreadsheetml/2006/main">
  <authors>
    <author>Tsabetsaye, Johnnita</author>
  </authors>
  <commentList>
    <comment ref="A1" authorId="0">
      <text>
        <r>
          <rPr>
            <sz val="11"/>
            <color indexed="81"/>
            <rFont val="Calibri"/>
            <family val="2"/>
          </rPr>
          <t>This should be completed by Mckinney Vento sub-grant recipients only.  The purpose of the Education for Homeless Children and Youth program is intended to ensure that homelessness does not cause these children to be left behind in school. Homeless children and youths should have access to the education and other services that they need to meet the same challenging state student academic achievement standards to which all students are held.</t>
        </r>
      </text>
    </comment>
    <comment ref="C4" authorId="0">
      <text>
        <r>
          <rPr>
            <sz val="9"/>
            <color indexed="81"/>
            <rFont val="Tahoma"/>
            <family val="2"/>
          </rPr>
          <t>Is this amount greater than 15% of Previous School Year Allocation?
Carry over funds:  15% may be carried over each year (SY12-13 funds into SY13-14).  Waiver request to exceed 15% of carryover may be submitted for approval every 3 years (SY14-15 funds in SY15-16)</t>
        </r>
      </text>
    </comment>
    <comment ref="A7" authorId="0">
      <text>
        <r>
          <rPr>
            <sz val="11"/>
            <color indexed="81"/>
            <rFont val="Calibri"/>
            <family val="2"/>
          </rPr>
          <t xml:space="preserve">NOTE: The McKinney-Vento Act guarantees a free, appropriate public education for all homeless children and youth by removing barriers to their enrollment and attendance in school and supporting their educational success.  The purpose of McKinney-Vento subgrant is to facilitate the enrollment, attendance, and success in school of homeless children and youth. </t>
        </r>
        <r>
          <rPr>
            <sz val="12"/>
            <color indexed="81"/>
            <rFont val="Tahoma"/>
            <family val="2"/>
          </rPr>
          <t xml:space="preserve">
</t>
        </r>
      </text>
    </comment>
  </commentList>
</comments>
</file>

<file path=xl/sharedStrings.xml><?xml version="1.0" encoding="utf-8"?>
<sst xmlns="http://schemas.openxmlformats.org/spreadsheetml/2006/main" count="1737" uniqueCount="951">
  <si>
    <t>ISEP</t>
  </si>
  <si>
    <t>ADD</t>
  </si>
  <si>
    <t>School Name</t>
  </si>
  <si>
    <t>PREVIOUS SCHOOL YEAR ALLOCATION</t>
  </si>
  <si>
    <t>EXPENDED PREVIOUS SY ALLOCATION</t>
  </si>
  <si>
    <t>TOTAL CARRYOVER AVAILABLE</t>
  </si>
  <si>
    <t>CURRENT SCHOOL YEAR ALLOCATION</t>
  </si>
  <si>
    <t>TOTAL AVAILABLE</t>
  </si>
  <si>
    <t>Budget Line Items</t>
  </si>
  <si>
    <t>Personnel Services</t>
  </si>
  <si>
    <t>Employee Benefits</t>
  </si>
  <si>
    <t>Professional Development</t>
  </si>
  <si>
    <t>Purchased Services</t>
  </si>
  <si>
    <t>Equipment</t>
  </si>
  <si>
    <t>Materials and Supplies</t>
  </si>
  <si>
    <t>Subtotal for Direct Instruction</t>
  </si>
  <si>
    <t>Instructional Support</t>
  </si>
  <si>
    <t>Other Expenses</t>
  </si>
  <si>
    <t xml:space="preserve">Subtotal for Instructional Support </t>
  </si>
  <si>
    <t>TOTAL</t>
  </si>
  <si>
    <t>Kindergarten teacher</t>
  </si>
  <si>
    <t>1st grade teacher</t>
  </si>
  <si>
    <t>2nd grade teacher</t>
  </si>
  <si>
    <t>3rd grade teacher</t>
  </si>
  <si>
    <t>4th grade teacher</t>
  </si>
  <si>
    <t>5th grade teacher</t>
  </si>
  <si>
    <t>1 Librarian</t>
  </si>
  <si>
    <t>1 Counselor</t>
  </si>
  <si>
    <t xml:space="preserve">Employee Benefits </t>
  </si>
  <si>
    <t>Other Expenses:</t>
  </si>
  <si>
    <t>TOTAL BUDGET</t>
  </si>
  <si>
    <t>Difference (Allocation less Budget)</t>
  </si>
  <si>
    <t>ALLOCATIONS</t>
  </si>
  <si>
    <t>TITLE I-A</t>
  </si>
  <si>
    <t>FACE</t>
  </si>
  <si>
    <t>SIG 1003 (g)</t>
  </si>
  <si>
    <t>TOTALS</t>
  </si>
  <si>
    <t>TITLE X -MVA</t>
  </si>
  <si>
    <t xml:space="preserve">The purpose of this workbook is to ensure that BIE schools are in compliance with the Elementary and Secondary Education Act (ESEA):
</t>
  </si>
  <si>
    <t>SEC. 1114. SCHOOLWIDE PROGRAMS.</t>
  </si>
  <si>
    <t xml:space="preserve">(a) USE OF FUNDS FOR SCHOOLWIDE PROGRAMS-
</t>
  </si>
  <si>
    <t>(1) IN GENERAL- A local educational agency may consolidate and use funds under this part, together with other Federal, State, and local funds, in order to upgrade the entire educational program of a school that serves an eligible school attendance area in which not less than 40 percent of the children are from low-income families, or not less than 40 percent of the children enrolled in the school are from such families.</t>
  </si>
  <si>
    <t>BUDGET LINE ITEMS</t>
  </si>
  <si>
    <t>UNIT AMOUNT</t>
  </si>
  <si>
    <t>NOTE SET ASIDE REQUIREMENTS</t>
  </si>
  <si>
    <t xml:space="preserve">THE INDIAN SCHOOL EQUALIZATION PROGRAM (ISEP) </t>
  </si>
  <si>
    <t>NOTE - BASIC PROGRAM</t>
  </si>
  <si>
    <t>21ST CENTURY COMMUNITY LEARNING CENTERS</t>
  </si>
  <si>
    <t>RURAL AND LOW-INCOME SCHOOL PROGRAM</t>
  </si>
  <si>
    <t xml:space="preserve">Title X - McKinney-Vento Homeless Education Assistance Improvements, (X, Part C) </t>
  </si>
  <si>
    <t>Education Program Enhancements -Math</t>
  </si>
  <si>
    <t>Education Program Enhancements -Reads</t>
  </si>
  <si>
    <t>FAMILY AND CHILD EDUCATION (FACE)</t>
  </si>
  <si>
    <t>INSTRUCTIONS FOR COMPLETING BIE SCHOOL-WIDE BUDGET WORKBOOK</t>
  </si>
  <si>
    <t>Early Childhood Teacher</t>
  </si>
  <si>
    <t>Early Childhood  Co-Teacher</t>
  </si>
  <si>
    <t>Adult Education Teacher</t>
  </si>
  <si>
    <t>Parent Educator</t>
  </si>
  <si>
    <t>Salaries</t>
  </si>
  <si>
    <t>15% set aside for SpED</t>
  </si>
  <si>
    <t>SCHOOL IMPROVEMENT GRANTS (SIG) 1003(a)</t>
  </si>
  <si>
    <t>McKINNEY-VENTO GUIDANCE ON ALLOWABLE COSTS</t>
  </si>
  <si>
    <t>UNDER SPECIFIC CONDITIONS, McKINNEY-VENTO FUNDS MAY BE USED TO:</t>
  </si>
  <si>
    <t>The provision of expedited evaluations of the strengths and needs of homeless children and youths, including needs and eligibility for programs and services (such as educational programs for gifted and talented students, children with disabilities, and students with limited English proficiency, services provided under Title I of the Elementary and Secondary Education Act of 1965 or similar state or local programs, programs in vocational and technical education, and school nutrition programs).</t>
  </si>
  <si>
    <t>Professional development and other activities for educators and pupil services personnel that are designed to heighten the understanding and sensitivity of such personnel to the needs of homeless children and youths, the rights of such children and youths under this subtitle, and the specific educational needs of runaway and homeless youths.</t>
  </si>
  <si>
    <t>The provision of referral services to homeless children and youths for medical, dental, mental, and other health services.</t>
  </si>
  <si>
    <t>The provision of assistance to defray the excess cost of transportation for students under section 722(g)(4)(A), not otherwise provided through Federal, State, or local funding, where necessary to enable students to attend the school selected under section 722(g)(3)</t>
  </si>
  <si>
    <t>If necessary, the payment of fees and other costs associated with tracking, obtaining, and transferring records necessary to enroll homeless children and youths in school, including birth certificates, immunization or medical records, academic records, guardianship records, and evaluations for special programs or services.</t>
  </si>
  <si>
    <t>The provision of education and training to the parents of homeless children and youths about the rights of and resources available to such children and youths.</t>
  </si>
  <si>
    <t>The development of coordination between schools and agencies providing services to homeless children and youths, as described in section 722(g)(5).</t>
  </si>
  <si>
    <t>The provision of pupil services (including violence prevention counseling) and referrals for such services.</t>
  </si>
  <si>
    <t>Activities to address the particular needs of homeless children and youths that may arise from domestic violence.</t>
  </si>
  <si>
    <t>The adaptation of space and purchase of supplies for any non-school facilities made available under subsection (a)(2) to provide services under this subsection.</t>
  </si>
  <si>
    <t>The provision of school supplies, including those supplies to be distributed at shelters or temporary housing facilities, or other appropriate locations.</t>
  </si>
  <si>
    <t>The provision of other extraordinary or emergency assistance needed to enable homeless children and youths to attend school.</t>
  </si>
  <si>
    <t>21st CENTURY COMMUNITY LEARNING CENTER (21st CCLC) GUIDANCE ON ALLOWABLE COSTS</t>
  </si>
  <si>
    <t>UNDER SPECIFIC CONDITIONS, 21st CCLC FUNDS MAY BE USED TO:</t>
  </si>
  <si>
    <t>Remedial education activities and academic enrichment learning programs, including those that provide additional assistance to help students improve their academic achievement.  (examples:  SBRR intervention activities, intervention programs and academic enrichment learning programs, including providing additional assistance for students to allow the students to improve their academic achievement in math, reading, language arts, science, and other core subject areas as needed: Three Tier Model);</t>
  </si>
  <si>
    <t>English language arts, mathematics, and science education activities;</t>
  </si>
  <si>
    <t>Arts and music education activities;</t>
  </si>
  <si>
    <t>Entrepreneurial education programs</t>
  </si>
  <si>
    <t>Tutoring services (including those provided by senior citizen volunteers) and mentoring programs;</t>
  </si>
  <si>
    <t>Telecommunications and technology education programs;</t>
  </si>
  <si>
    <t>Expanded library service hours;</t>
  </si>
  <si>
    <t>Programs that promote parental involvement and family literacy; and</t>
  </si>
  <si>
    <t>Programs that provide assistance to students who have been truant, suspended, or expelled, to allow the students to improve academic achievement;</t>
  </si>
  <si>
    <t>Cultural activities</t>
  </si>
  <si>
    <t>AYP Alert</t>
  </si>
  <si>
    <t>Core Content/Grade Level Teacher</t>
  </si>
  <si>
    <t>Title I Teacher</t>
  </si>
  <si>
    <t>Before/after school teacher</t>
  </si>
  <si>
    <t>Paraprofessionals</t>
  </si>
  <si>
    <t>Tutors</t>
  </si>
  <si>
    <t>Summer School Teacher</t>
  </si>
  <si>
    <t>Intersession Teacher</t>
  </si>
  <si>
    <t>English Language Learner Teacher</t>
  </si>
  <si>
    <t>Preschool Teacher</t>
  </si>
  <si>
    <t>SALARY</t>
  </si>
  <si>
    <t>General Supplies</t>
  </si>
  <si>
    <t>Textbooks/Curriculum Materials</t>
  </si>
  <si>
    <t>Reading Programs and Supplies</t>
  </si>
  <si>
    <t>Math Programs and Supplies</t>
  </si>
  <si>
    <t>Study Aids</t>
  </si>
  <si>
    <t>Instructional Software</t>
  </si>
  <si>
    <t>Library Books</t>
  </si>
  <si>
    <t>Periodicals</t>
  </si>
  <si>
    <t>Librarian</t>
  </si>
  <si>
    <t>Mentor Teacher</t>
  </si>
  <si>
    <t>Instructional Coach</t>
  </si>
  <si>
    <t>Data Coordinator</t>
  </si>
  <si>
    <t>Homeless Liaison</t>
  </si>
  <si>
    <t>Parent Coordinator</t>
  </si>
  <si>
    <t>School Counselor</t>
  </si>
  <si>
    <t>School Social Worker</t>
  </si>
  <si>
    <t>Dropout Prevention Coordinator</t>
  </si>
  <si>
    <t>Federal Programs Coordinator</t>
  </si>
  <si>
    <t>School Improvement Coordinator</t>
  </si>
  <si>
    <t>Attendance Personnel</t>
  </si>
  <si>
    <t>Nurse</t>
  </si>
  <si>
    <t>SUPPLIES AND MATERIALS</t>
  </si>
  <si>
    <t>Professional Development Materials</t>
  </si>
  <si>
    <t>Assessment/Evaluations</t>
  </si>
  <si>
    <t>Assessment Software/Licenses</t>
  </si>
  <si>
    <t>Instructional Support Equipment</t>
  </si>
  <si>
    <t>Technology related supplies</t>
  </si>
  <si>
    <t xml:space="preserve">Salaries </t>
  </si>
  <si>
    <t>Drug and violence prevention programs, counseling programs, and character education programs;</t>
  </si>
  <si>
    <t>Programs that provide after school activities for limited English proficient students that emphasize language skills and academic achievement;</t>
  </si>
  <si>
    <t>IN-KIND</t>
  </si>
  <si>
    <t>Supplies and Material</t>
  </si>
  <si>
    <t>Parental Involvement</t>
  </si>
  <si>
    <t>TITLE II-A</t>
  </si>
  <si>
    <t>21ST CCLC</t>
  </si>
  <si>
    <t>SPECIAL EDUC</t>
  </si>
  <si>
    <t>The provision of tutoring, supplemental instruction, and enriched educational services that are linked to the achievement of the same challenging state academic content standards and challenging state student academic achievement standards the State establishes for other children and youth.</t>
  </si>
  <si>
    <t>The provision of developmentally appropriate early childhood education programs, not otherwise provided through Federal, State, or local funding, for preschool-aged homeless children.</t>
  </si>
  <si>
    <t>The provision of services and assistance to attract, engage, and retain homeless children and youths, and unaccompanied youths, in public school programs and services provided to non-homeless children and youths.</t>
  </si>
  <si>
    <t xml:space="preserve"> FACE</t>
  </si>
  <si>
    <t xml:space="preserve">Equipment </t>
  </si>
  <si>
    <t xml:space="preserve">After School </t>
  </si>
  <si>
    <t xml:space="preserve">Summer </t>
  </si>
  <si>
    <t>CHAPTER I: BUREAU OF INDIAN AFFAIRS, DEPARTMENT OF THE INTERIOR</t>
  </si>
  <si>
    <t>PART 39: THE INDIAN SCHOOL EQUALIZATION PROGRAM</t>
  </si>
  <si>
    <t>Subpart A: General</t>
  </si>
  <si>
    <t>Subpart B: Indian School Equalization Formula</t>
  </si>
  <si>
    <t>Subpart C: Administrative Procedures, Student Counts, and Verifications</t>
  </si>
  <si>
    <t>Subpart D: Accountability</t>
  </si>
  <si>
    <t>Subpart E: Contingency Fund</t>
  </si>
  <si>
    <t>Subpart F: School Board Training Expenses</t>
  </si>
  <si>
    <t>Subpart G: Student Transportation</t>
  </si>
  <si>
    <t>Subpart H: Determining the Amount Necessary To Sustain an Academic or Residential Program</t>
  </si>
  <si>
    <t>Subpart I: Interim Maintenance and Minor Repair Fund</t>
  </si>
  <si>
    <t>Subpart J: Administrative Cost Formula</t>
  </si>
  <si>
    <t>Subpart K: Pre-kindergarten Programs</t>
  </si>
  <si>
    <t>Subpart L: Contract School Operation and Maintenance Fund</t>
  </si>
  <si>
    <t>SUBCHAPTER E: EDUCATION</t>
  </si>
  <si>
    <t>25 CFR 39.2 - What definitions apply to terms in this part?</t>
  </si>
  <si>
    <t>25 CFR 39.3 - Information collection.</t>
  </si>
  <si>
    <t>25 CFR 39.1 - What is the purpose of this part?</t>
  </si>
  <si>
    <t>25 CFR 39.117 - How does a school provide gifted and talented services for a student?</t>
  </si>
  <si>
    <t>25 CFR 39.110 - Can ISEF funds be distributed for the use of gifted and talented students?</t>
  </si>
  <si>
    <t>25 CFR 39.101 - Does ISEF assess the actual cost of school operations?</t>
  </si>
  <si>
    <t>25 CFR 39.143 - What is a small high school?</t>
  </si>
  <si>
    <t>25 CFR 39.133 - Who decides how Language Development funds can be used?</t>
  </si>
  <si>
    <t>25 CFR 39.121 - What is the WSU for gifted and talented students?</t>
  </si>
  <si>
    <t>25 CFR 39.114 - What characteristics may qualify a student as gifted and talented for purposes of supplemental funding?</t>
  </si>
  <si>
    <t>25 CFR 39.105 - Are additional funds available for special education?</t>
  </si>
  <si>
    <t>25 CFR 39.160 - Does ISEF provide supplemental funding for extraordinary costs related to a school's geographic isolation?</t>
  </si>
  <si>
    <t>25 CFR 39.137 - May schools operate a language development program without a specific appropriation from Congress?</t>
  </si>
  <si>
    <t>25 CFR 39.130 - Can ISEF funds be used for Language Development Programs?</t>
  </si>
  <si>
    <t>25 CFR 39.118 - How does a student receive gifted and talented services in subsequent years?</t>
  </si>
  <si>
    <t>25 CFR 39.111 - What does the term gifted and talented mean?</t>
  </si>
  <si>
    <t>25 CFR 39.102 - What is academic base funding?</t>
  </si>
  <si>
    <t>25 CFR 39.144 - What is the small high school adjustment?</t>
  </si>
  <si>
    <t>25 CFR 39.134 - How does a school identify a Limited English Proficient student?</t>
  </si>
  <si>
    <t>25 CFR 39.115 - How are eligible gifted and talented students identified and nominated?</t>
  </si>
  <si>
    <t>25 CFR 39.106 - Who is eligible for special education funding?</t>
  </si>
  <si>
    <t>25 CFR 39.140 - How does a school qualify for a Small School Adjustment?</t>
  </si>
  <si>
    <t>25 CFR 39.131 - What is a Language Development Program?</t>
  </si>
  <si>
    <t>25 CFR 39.119 - When must a student leave a gifted and talented program?</t>
  </si>
  <si>
    <t>25 CFR 39.112 - What is the limit on the number of students who are gifted and talented?</t>
  </si>
  <si>
    <t>25 CFR 39.103 - What are the factors used to determine base funding?</t>
  </si>
  <si>
    <t>25 CFR 39.145 - Can a school receive both a small school adjustment and a small high school adjustment?</t>
  </si>
  <si>
    <t>25 CFR 39.135 - What services must be provided to an LEP student?</t>
  </si>
  <si>
    <t>25 CFR 39.116 - How does a school determine who receives gifted and talented services?</t>
  </si>
  <si>
    <t>25 CFR 39.107 - Are schools allotted supplemental funds for special student and/or school costs?</t>
  </si>
  <si>
    <t>SELECTED ITEMS OF COST</t>
  </si>
  <si>
    <t>TABLE OF CONTENTS</t>
  </si>
  <si>
    <t>1. Advertising and public relations costs</t>
  </si>
  <si>
    <t>2. Advisory councils</t>
  </si>
  <si>
    <t>3. Alcoholic beverages</t>
  </si>
  <si>
    <t>4. Audit costs and related services</t>
  </si>
  <si>
    <t>5. Bad debts</t>
  </si>
  <si>
    <t>6. Bonding costs</t>
  </si>
  <si>
    <t>7. Communication costs</t>
  </si>
  <si>
    <t>8. Compensation for personal services</t>
  </si>
  <si>
    <t>9. Contingency provisions</t>
  </si>
  <si>
    <t>10. Defense and prosecution of criminal and civil proceedings, and claims</t>
  </si>
  <si>
    <t>11. Depreciation and use allowances</t>
  </si>
  <si>
    <t>12. Donations and contributions</t>
  </si>
  <si>
    <t>13. Employee morale, health, and welfare costs</t>
  </si>
  <si>
    <t>14. Entertainment costs</t>
  </si>
  <si>
    <t>15. Equipment and other capital expenditures</t>
  </si>
  <si>
    <t>16. Fines and penalties</t>
  </si>
  <si>
    <t>17. Fund raising and investment management costs</t>
  </si>
  <si>
    <t>18. Gains and losses on disposition of depreciable property and other capital assets and substantial relocation of Federal programs</t>
  </si>
  <si>
    <t>19. General government expenses</t>
  </si>
  <si>
    <t>20. Goods or services for personal use</t>
  </si>
  <si>
    <t>21. Idle facilities and idle capacity</t>
  </si>
  <si>
    <t>22. Insurance and indemnification</t>
  </si>
  <si>
    <t>23. Interest</t>
  </si>
  <si>
    <t>24. Lobbying</t>
  </si>
  <si>
    <t>25. Maintenance, operations, and repairs</t>
  </si>
  <si>
    <t>26. Materials and supplies costs</t>
  </si>
  <si>
    <t>27. Meetings and conferences</t>
  </si>
  <si>
    <t>28. Memberships, subscriptions, and professional activity costs</t>
  </si>
  <si>
    <t>29. Patent costs</t>
  </si>
  <si>
    <t>30. Plant and homeland security costs</t>
  </si>
  <si>
    <t>31. Pre award costs</t>
  </si>
  <si>
    <t>32. Professional service costs</t>
  </si>
  <si>
    <t>33. Proposal costs</t>
  </si>
  <si>
    <t>34. Publication and printing costs</t>
  </si>
  <si>
    <t>35. Rearrangement and alteration costs</t>
  </si>
  <si>
    <t>36. Reconversion costs</t>
  </si>
  <si>
    <t>37. Rental costs of building and equipment</t>
  </si>
  <si>
    <t>38. Royalties and other costs for the use of patents</t>
  </si>
  <si>
    <t>39. Selling and marketing</t>
  </si>
  <si>
    <t>40. Taxes</t>
  </si>
  <si>
    <t>41. Termination costs applicable to sponsored agreements</t>
  </si>
  <si>
    <t>42. Training costs</t>
  </si>
  <si>
    <t>43. Travel costs</t>
  </si>
  <si>
    <t>Sections 1 through 43 provide principles to be applied in establishing the allowability or unallowability of certain items of cost. These principles apply whether a cost is treated as direct or indirect. A cost is allowable for Federal reimbursement only to the extent of benefits received by Federal awards and its conformance with the general policies and principles stated in Attachment A to this Circular. Failure to mention a particular item of cost in these sections is not intended to imply that it is either allowable or unallowable; rather, determination of allowability in each case should be based on the treatment or standards provided for similar or related items of cost.</t>
  </si>
  <si>
    <t>§ 225.5 Purpose.</t>
  </si>
  <si>
    <t>This part establishes principles and standards for determining costs for Federal awards carried out through grants, cost reimbursement contracts, and other agreements with State and local governments and federally recognized Indian tribal governments (governmental units).</t>
  </si>
  <si>
    <t>www.whitehouse.gov/omb/circulars_a087_2004#4</t>
  </si>
  <si>
    <t>http://www2.ed.gov/policy/fund/reg/edgarReg/edgar.html</t>
  </si>
  <si>
    <t xml:space="preserve">§ 80.22   Allowable costs.
(a) Limitation on use of funds. Grant funds may be used only for:
(1) The allowable costs of the grantees, subgrantees and cost-type contractors, including allowable costs in the form of payments to fixed-price contractors; and
(2) Reasonable fees or profit to cost-type contractors but not any fee or profit (or other increment above allowable costs) to the grantee or subgrantee.
(b) For each kind of organization, there is a set of Federal principles for determining allowable costs. For the costs of a State, local, or Indian tribal government, the Secretary applies the cost principles in OMB Circular A-87, as amended on June 9, 1987.
</t>
  </si>
  <si>
    <t>For the costs of a—</t>
  </si>
  <si>
    <t>Use the principles in—</t>
  </si>
  <si>
    <t>State, local or Indian tribal government</t>
  </si>
  <si>
    <t>Private nonprofit organization other than an (1) institution of higher education, (2) hospital, or (3) organization named in OMB Circular A-122 as not subject to that circular</t>
  </si>
  <si>
    <t>Educational institutions.</t>
  </si>
  <si>
    <t>For-profit organization other than a hospital and an organization named in OBM Circular A-122 as not subject to that circular</t>
  </si>
  <si>
    <t>OMB Circular A-87.</t>
  </si>
  <si>
    <t>OMB Circular A-122.</t>
  </si>
  <si>
    <t>OMB Circular A-21.</t>
  </si>
  <si>
    <t>48 CFR part 31. Contract Cost Principles and Procedures, or uniform cost accounting standards that comply with cost principles acceptable to the Federal agency</t>
  </si>
  <si>
    <t>Education Department General Administrative Regulations (EDGAR)                                                                                                                           and Other Applicable Grant Regulations</t>
  </si>
  <si>
    <t># FTE</t>
  </si>
  <si>
    <t>15% ISEP Funds</t>
  </si>
  <si>
    <t>Part B Carry-over funds</t>
  </si>
  <si>
    <t>Part B Allocation</t>
  </si>
  <si>
    <t>Subtotal Budget</t>
  </si>
  <si>
    <t>*  Residential Placement for Students w/disabilities</t>
  </si>
  <si>
    <t xml:space="preserve">*  Incarcerated Students w/ Disabilities </t>
  </si>
  <si>
    <t>*  Special Education Certified Teacher(s)</t>
  </si>
  <si>
    <t>* Special Education Paraprofessional(s)</t>
  </si>
  <si>
    <t>*  Special Education Substitute Teachers</t>
  </si>
  <si>
    <t>*  Special Education Coordinator</t>
  </si>
  <si>
    <t>*  Adaptive PE Instructor</t>
  </si>
  <si>
    <t>*  Assistive Technology</t>
  </si>
  <si>
    <t>*  Instructional Materials</t>
  </si>
  <si>
    <t>SPECIAL EDUCATION STAFF TRAINING &amp; HIGH SCHOOL TRANSITION ACTIVITIES</t>
  </si>
  <si>
    <t xml:space="preserve">*  Equipment </t>
  </si>
  <si>
    <t>*  Transportation</t>
  </si>
  <si>
    <t>OBJECTIVE 2:  RELATED SERVICES AND OTHER INSTRUCTIONAL SUPPORT</t>
  </si>
  <si>
    <t>*  School Psychologist and/or Educational Diagonostician</t>
  </si>
  <si>
    <t>*  Speech Therapist</t>
  </si>
  <si>
    <t>*  Physical Therapist</t>
  </si>
  <si>
    <t>*  Occupational Therapist</t>
  </si>
  <si>
    <t>*  Interperter</t>
  </si>
  <si>
    <t>*  Audiologist</t>
  </si>
  <si>
    <t>*  Social Worker</t>
  </si>
  <si>
    <t>*  Clinical Psychologist and/or Counselor</t>
  </si>
  <si>
    <t>OBJECTIVE 3: OTHER ACTIVITIES RELATED TO PROVISION OF SPECIAL EDUCATION SERVICES TO STUDENTS WITH DISABILITIES</t>
  </si>
  <si>
    <t xml:space="preserve">Parent Travel/Training </t>
  </si>
  <si>
    <t>Child Find Activities</t>
  </si>
  <si>
    <t>SPECIAL EDUCATION TOTAL (w/o CEIS)</t>
  </si>
  <si>
    <t>OBJECTIVE 4: COORDINATED EARLY INTERVENING SERVICES (CEIS)</t>
  </si>
  <si>
    <t>Total Budget</t>
  </si>
  <si>
    <t>*  Teachers - Grades K - 12</t>
  </si>
  <si>
    <t>*  Instructional Assistants - K - 12</t>
  </si>
  <si>
    <t>Supplies and Materials for CEIS only</t>
  </si>
  <si>
    <t>*  General Supplies &amp; Materials</t>
  </si>
  <si>
    <t>*  Employee Travel/Training</t>
  </si>
  <si>
    <t>CEIS PROGRAM</t>
  </si>
  <si>
    <t>TOTAL SPECIAL EDUCATION INCLUDING CEIS</t>
  </si>
  <si>
    <r>
      <t xml:space="preserve">SPECIAL EDUCATION PERSONNEL </t>
    </r>
    <r>
      <rPr>
        <i/>
        <sz val="10.5"/>
        <rFont val="Calibri"/>
        <family val="2"/>
      </rPr>
      <t>(Note:  Document the Full Time Equivalent (FTE) before the appropriate funding source. Indicate Salaries and fringe benefits</t>
    </r>
  </si>
  <si>
    <r>
      <t xml:space="preserve">*  Secondary Transition Specialist </t>
    </r>
    <r>
      <rPr>
        <i/>
        <sz val="10.5"/>
        <rFont val="Calibri"/>
        <family val="2"/>
      </rPr>
      <t>(High School)</t>
    </r>
  </si>
  <si>
    <r>
      <t xml:space="preserve">*  Job Coach  </t>
    </r>
    <r>
      <rPr>
        <i/>
        <sz val="10.5"/>
        <rFont val="Calibri"/>
        <family val="2"/>
      </rPr>
      <t xml:space="preserve">(High School) </t>
    </r>
  </si>
  <si>
    <r>
      <t xml:space="preserve">*  Special Education Staff Training </t>
    </r>
    <r>
      <rPr>
        <i/>
        <sz val="10.5"/>
        <rFont val="Calibri"/>
        <family val="2"/>
      </rPr>
      <t>(SPED Related)</t>
    </r>
  </si>
  <si>
    <t>Supplies and Materials</t>
  </si>
  <si>
    <t xml:space="preserve">BUREAU OF INDIAN EDUCATION </t>
  </si>
  <si>
    <t>1)</t>
  </si>
  <si>
    <t>2)</t>
  </si>
  <si>
    <r>
      <rPr>
        <b/>
        <sz val="10.5"/>
        <rFont val="Calibri"/>
        <family val="2"/>
      </rPr>
      <t xml:space="preserve">Part B Carry Over (C/O) funds: </t>
    </r>
    <r>
      <rPr>
        <sz val="10.5"/>
        <rFont val="Calibri"/>
        <family val="2"/>
      </rPr>
      <t xml:space="preserve">          </t>
    </r>
  </si>
  <si>
    <r>
      <t xml:space="preserve">b. If </t>
    </r>
    <r>
      <rPr>
        <b/>
        <sz val="10.5"/>
        <rFont val="Calibri"/>
        <family val="2"/>
      </rPr>
      <t xml:space="preserve">BIE operated schools </t>
    </r>
    <r>
      <rPr>
        <sz val="10.5"/>
        <rFont val="Calibri"/>
        <family val="2"/>
      </rPr>
      <t xml:space="preserve">- Indicate C/O only from previous year. These funds must be used prior to current Part B allocation. </t>
    </r>
  </si>
  <si>
    <t>3)</t>
  </si>
  <si>
    <t>4)</t>
  </si>
  <si>
    <r>
      <rPr>
        <b/>
        <sz val="10.5"/>
        <rFont val="Calibri"/>
        <family val="2"/>
      </rPr>
      <t>Cooperative Agreement Unit (CAU)</t>
    </r>
    <r>
      <rPr>
        <sz val="10.5"/>
        <rFont val="Calibri"/>
        <family val="2"/>
      </rPr>
      <t xml:space="preserve"> contribution</t>
    </r>
  </si>
  <si>
    <t>http://www2.ed.gov/programs/sif/sigguidance02232011.pdf</t>
  </si>
  <si>
    <t>GUIDANCE
ON
FISCAL YEAR 2010 SCHOOL IMPROVEMENT GRANTS
UNDER SECTION 1003(g) OF THE ELEMENTARY AND SECONDARY EDUCATION ACT OF 1965</t>
  </si>
  <si>
    <t>Recreational activities (examples: organized playground games, swimming, dance or field trips)</t>
  </si>
  <si>
    <t>The provision for homeless children and youths of before- and after-school, mentoring, and summer programs in which a teacher or other qualified individual provides tutoring, homework assistance, and supervision of educational activities.</t>
  </si>
  <si>
    <t>Training &amp; Employee Development</t>
  </si>
  <si>
    <t xml:space="preserve">Insert amount budgeted for Employee travel and training specific to CEIS. </t>
  </si>
  <si>
    <t>Professional development for teachers and other school staff to deliver scientifically based academic instruction and behavioral interventions, including scientifically based literacy instruction and, where appropriate, instruction on the use of adaptive and instructional software (travel/training).</t>
  </si>
  <si>
    <t xml:space="preserve">PROFESSIONAL DEVELOPMENT </t>
  </si>
  <si>
    <t>Insert the amount for general supplies and materials</t>
  </si>
  <si>
    <t>SUPPLIES AND MATERIAL FOR CEIS</t>
  </si>
  <si>
    <t xml:space="preserve">Insert Salary and fringe benefits Instructional Assistants of staff working with CEIS.  Include FTE in corresponding box.  </t>
  </si>
  <si>
    <t>Insert Salary and fringe benefits for Teacher K- 12. Employment of general education teachers and paraprofessionals involved in the delivery of coordinated early intervening services (CEIS). Indicate FTE in corresponding box.</t>
  </si>
  <si>
    <t>Insert the Salary and fringe benefits of Audiologist</t>
  </si>
  <si>
    <t>Insert the Salary and fringe benefits of Interpreter</t>
  </si>
  <si>
    <t>Insert the Salary and fringe benefits of Occupational Therapist</t>
  </si>
  <si>
    <t>Insert the Salary and fringe benefits of Physical Therapist</t>
  </si>
  <si>
    <t>Insert the Salary and fringe benefits of Speech Therapist.</t>
  </si>
  <si>
    <t>Insert the Salary and fringe  benefits of School Psychologist and/or Educational Diagnostician</t>
  </si>
  <si>
    <t>Employment of related service providers who work with students with disabilities. (Education diagnostician/psychologist, speech therapist, etc.)</t>
  </si>
  <si>
    <t xml:space="preserve">STUDENT TRANSPORTATION - (Must be in IEP) </t>
  </si>
  <si>
    <t>Purchase of educational equipment used in direct instruction of students with disabilities.</t>
  </si>
  <si>
    <t>EDUCATIONAL EQUIPMENT (Must be in IEP)</t>
  </si>
  <si>
    <t>SUPPLIES AND MATERIALS - Purchase of educational supplies, materials, software and curriculum materials directly involved with implementing IEP's for students with disabilities. (Example: Assistive Technology and National Instructional Materials Accessibility Standards (NIMAS) Requirements.</t>
  </si>
  <si>
    <t>SPECIAL EDUCATION PERSONNEL (Note:  Document the Full Time Equivalent (FTE) before the appropriate funding source. Indicate Salaries and fringe benefits</t>
  </si>
  <si>
    <t>OBJECTIVE 1: DIRECT INSTRUCTION AND EXTENDED SCHOOL YEAR</t>
  </si>
  <si>
    <t>Total will automatically calculate.</t>
  </si>
  <si>
    <t>Cover Page:</t>
  </si>
  <si>
    <t>Student Transportation</t>
  </si>
  <si>
    <t>COORDINATED EARLY INTERVENING SERVICES (CEIS)</t>
  </si>
  <si>
    <t>Subtotal for Other Services</t>
  </si>
  <si>
    <t>Subtotal for CEIS</t>
  </si>
  <si>
    <t>Program Start Date</t>
  </si>
  <si>
    <t>Program End Date</t>
  </si>
  <si>
    <t>Budget and Budget Narrative to Support Your School’s Needs</t>
  </si>
  <si>
    <t>Use the following budget categories to develop a budget:</t>
  </si>
  <si>
    <t xml:space="preserve">The key positions to employ in a FACE program are two parent educators (home-based), one certified early childhood teacher and co-teacher, and one certified adult education teacher (center-based).  It is recommended in the first three years of program implementation the principal/administrator is the FACE Coordinator.  This position is in-kind.  Transportation for families and food services (meals) are also in-kind.  Transportation costs for each Parent Educator to: lease a vehicle, purchase food supplies and materials for monthly parent meetings, are allowable costs.  Include costs for equipment, supplies and materials for center-based classroom set up, if necessary; these are to be projected.    </t>
  </si>
  <si>
    <t>Personnel costs and fringe(5 staff members: Early Childhood Teacher, Early Childhood C0-Teacher, Adult Education Teacher and two Parent Educators)</t>
  </si>
  <si>
    <t>Transportation (two parent educator vehicles, etc.)</t>
  </si>
  <si>
    <t>Travel and professional development for required trainings (three), including all new FACE staff and the FACE Coordinator to attend FACE National.  The Principal must attend a mandatory New FACE Coordinator’s training; this travel must not be charged to the school’s FACE program funding.</t>
  </si>
  <si>
    <t>Supplies and materials</t>
  </si>
  <si>
    <t>Parental Involvement activities</t>
  </si>
  <si>
    <t>Other</t>
  </si>
  <si>
    <t xml:space="preserve">A budget narrative that explains each item in the line item budget is required.  Please include in-kind costs, as well. </t>
  </si>
  <si>
    <t>F-3. What requirements that apply to schools receiving Title I, Part A funds apply to schools that receive SIG funds?</t>
  </si>
  <si>
    <t>Schools receiving SIG funds under section 1003(g) that also receive funds under Title I, Part A are Title I schools and must comply with all Title I requirements, as applicable. This would include, for example, the requirements in section 1116, including the requirements regarding school improvement plans, except to the extent the LEA implements a waiver enabling Tier I schools implementing a turnaround or restart model to start over in the school improvement timeline.</t>
  </si>
  <si>
    <t>A non-Title I school that receives SIG funds must comply only with the requirements of section 1003(g), the final requirements, and the conditions of any waiver it implements related to its SIG funds.</t>
  </si>
  <si>
    <t>F-4. Must SIG funds supplement, and not supplant, non-Federal funds a school would otherwise receive?</t>
  </si>
  <si>
    <t>Essentially, yes. Two provisions in Title I of the ESEA require a school receiving Title I funds to use those funds to supplement, and not supplant, State and local funds that the school would receive in the absence of Title I funds: section 1114(a)(2)(B) and section 1120A(b) of the ESEA. As discussed further below, the two provisions operate slightly differently, particularly with respect to their effect on SIG funds. However, in combination with other statutory requirements, they effectively ensure the supplemental use of SIG funds.</t>
  </si>
  <si>
    <t>Under section 1114(a)(2)(B), if an LEA has a school operating a schoolwide program, the LEA may use ―funds available to carry out this section‖ only to supplement the amount of non-Federal funds that the school would otherwise have received if it were not operating a schoolwide program, including those funds necessary to provide services required by law for students with disabilities and LEP students. ―[F]unds available to carry out this section‖ include Title I, Part A funds, other Federal education funds, and SIG funds. Thus, an LEA must provide a Title I school operating a schoolwide program all of the non-Federal funds the school would have received were it not a schoolwide school, and SIG funds, like Title I, Part A and other Federal education funds, must supplement those non-Federal funds. The Department believes that the great majority of schools receiving SIG funds, particularly Tier I schools, will be Title I schools operating schoolwide programs and, thus, will be covered by section 1114(a)(2)(B). Note, however, that the school does not need to demonstrate that SIG funds are used only for activities that supplement those the school would otherwise provide with non-Federal funds. (ESEA section 1114(a)(2)(A)(ii).)</t>
  </si>
  <si>
    <t>The situation is somewhat different for a Title I school operating a targeted assistance program with SIG funds—i.e., a Tier III school that does not implement one of the four school intervention models. Under section 1120A(b), if an LEA has a school operating a targeted assistance program, the LEA must ensure that the Title I, Part A funds the school receives are used only for activities that supplement those that would be available from non-Federal funds for Title I participating students in the absence of the Title I, Part A funds. In other words, the focus of section 1120A(b) is on ensuring the supplemental nature of the activities funded or services provided with Title I, Part A funds. The supplement not supplant requirement in section 1120A(b) does not apply to SIG funds because they are not funds available under Part A of Title I. However, there are two ways that SIG funds would be protected from supplanting when used in a Title I school operating a targeted assistance program. First, an LEA seeking to implement a school intervention model in a Title I targeted assistance school that does not meet the 40 percent poverty threshold for a schoolwide program would be required to seek a waiver of that threshold in order to convert the school to a schoolwide program (see G-3); accordingly, that school would then be covered by section 1114(a)(2)(B). Second, an LEA is obligated to ensure that all of its Title I schools, including those operating a targeted assistance program, are comparable to its non-Title I schools in accordance with section 1120A(c) of the ESEA.</t>
  </si>
  <si>
    <t>Finally, under section II.A.6 of the final requirements, an LEA that receives SIG funds to serve one or more Tier I, Tier II, or Tier III schools that do not receive Title I, Part A funds must ensure that each such school receives all of the State and local funds it would have received in the absence of the SIG funds. In other words, this requirement operates the same as the supplement not supplant requirement in section 1114(a)(2)(B) of the ESEA.</t>
  </si>
  <si>
    <t>E. TRANSFORMATION MODEL</t>
  </si>
  <si>
    <t>E-1. With respect to elements of the transformation model that are the same as elements of the turnaround model, do the definitions and other guidance that apply to those elements as they relate to the turnaround model also apply to those elements as they relate to the transformation model?</t>
  </si>
  <si>
    <t>Yes. Thus, for example, the strategies that are used to recruit, place, and retain staff with the skills necessary to meet the needs of students in a turnaround model may be the same strategies that are used to recruit, place, and retain staff with the skills necessary to meet the needs of students in a transformation model. For questions about any terms or strategies that appear in both the transformation model and the turnaround model, refer to the turnaround model section of this guidance.</t>
  </si>
  <si>
    <t>E-2. Which activities related to developing and increasing teacher and school leader effectiveness are required for an LEA implementing a transformation model?</t>
  </si>
  <si>
    <t>An LEA implementing a transformation model must:</t>
  </si>
  <si>
    <t>(1) Replace the principal who led the school prior to commencement of the transformation model;</t>
  </si>
  <si>
    <t>(2) Use rigorous, transparent, and equitable evaluation systems for teachers and principals that —</t>
  </si>
  <si>
    <t>(a) Take into account data on student growth as a significant factor as well as other factors, such as multiple observation-based assessments of performance and ongoing collections of professional practice reflective of student achievement and increased high school graduation rates; and</t>
  </si>
  <si>
    <t>(b) Are designed and developed with teacher and principal involvement;</t>
  </si>
  <si>
    <t>(3) Identify and reward school leaders, teachers, and other staff who, in implementing this model, have increased student achievement and high school graduation rates and identify and remove those who, after ample opportunities have been provided for them to improve their professional practice, have not done so;</t>
  </si>
  <si>
    <t>(4) Provide staff ongoing, high-quality, job-embedded professional development that is aligned with the school’s comprehensive instructional program and designed with school staff to ensure they are equipped to facilitate effective teaching and learning and have the capacity to successfully implement school reform strategies; and</t>
  </si>
  <si>
    <t>(5) Implement such strategies as financial incentives, increased opportunities for promotion and career growth, and more flexible work conditions that are designed to recruit, place, and retain staff with the skills necessary to meet the needs of the students in a transformation model.</t>
  </si>
  <si>
    <t>E-3. Must the principal and teachers involved in the development and design of the evaluation system be the principal and teachers in the school in which the transformation model is being implemented?</t>
  </si>
  <si>
    <t>No. The requirement for teacher and principal evaluation systems that ―are designed and developed with teacher and principal involvement‖ refers more generally to involvement by teachers and principals within the LEA using such systems, and may or may not include teachers and principals in a school implementing the transformation model.</t>
  </si>
  <si>
    <t>In general, LEAs have flexibility to determine both the type and number of opportunities for staff to improve their professional practice before they are removed from a school implementing the transformation model. Examples of such opportunities include professional development in such areas as differentiated instruction and using data to improve instruction, mentoring or partnering with a master teacher, or increased time for collaboration designed to improve instruction.</t>
  </si>
  <si>
    <t>E-5. In addition to the required activities, what other activities related to developing and increasing teacher and school leader effectiveness may an LEA undertake as part of its implementation of a transformation model?</t>
  </si>
  <si>
    <t>In addition to the required activities for a transformation model, an LEA may also implement other strategies to develop teachers’ and school leaders’ effectiveness, such as:</t>
  </si>
  <si>
    <t>(1) Providing additional compensation to attract and retain staff with the skills necessary to meet the needs of students in a transformation school;</t>
  </si>
  <si>
    <t>(2) Instituting a system for measuring changes in instructional practices resulting from professional development; or</t>
  </si>
  <si>
    <t>(3) Ensuring that the school is not required to accept a teacher without the mutual consent of the teacher and principal, regardless of the teacher’s seniority.</t>
  </si>
  <si>
    <t>LEAs also have flexibility to develop and implement their own strategies, as part of their efforts to successfully implement the transformation model, to increase the effectiveness of teachers and school leaders. Any such strategies must be in addition to those that are required as part of this model.</t>
  </si>
  <si>
    <t>E-6. How does the optional activity of ―providing additional compensation to attract and retain‖ certain staff differ from the requirement to implement strategies designed to recruit, place, and retain certain staff?</t>
  </si>
  <si>
    <t>There are a wide range of compensation-based incentives that an LEA might use as part of a transformation model. Such incentives are just one example of strategies that might be adopted to recruit, place, and retain staff with the skills needed to implement the transformation model. The more specific emphasis on additional compensation in the permissible strategies was intended to encourage LEAs to think more broadly about how additional compensation can contribute to teacher effectiveness.</t>
  </si>
  <si>
    <t>E-7. Which activities related to comprehensive instructional reform strategies are required as part of the implementation of a transformation model?</t>
  </si>
  <si>
    <t>(1) Use data to identify and implement an instructional program that is research-based and vertically aligned from one grade to the next as well as aligned with State academic standards; and</t>
  </si>
  <si>
    <t>(2) Promote the continuous use of student data (such as from formative, interim, and summative assessments) in order to inform and differentiate instruction to meet the academic needs of individual students.</t>
  </si>
  <si>
    <t>E-8. In addition to the required activities, what other activities related to comprehensive instructional reform strategies may an LEA undertake as part of its implementation of a transformation model?</t>
  </si>
  <si>
    <t>In addition to the required activities for a transformation model, an LEA may also implement other comprehensive instructional reform strategies, such as:</t>
  </si>
  <si>
    <t>(1) Conducting periodic reviews to ensure that the curriculum is being implemented with fidelity, is having the intended impact on student achievement, and is modified if ineffective;</t>
  </si>
  <si>
    <t>(2) Implementing a schoolwide ―response-to-intervention‖ model;</t>
  </si>
  <si>
    <t>(3) Providing additional supports and professional development to teachers and principals in order to implement effective strategies to support students with disabilities in the least restrictive environment and to ensure that limited English proficient students acquire language skills to master academic content;</t>
  </si>
  <si>
    <t>(4) Using and integrating technology-based supports and interventions as part of the instructional program; and</t>
  </si>
  <si>
    <t>(5) In secondary schools—</t>
  </si>
  <si>
    <t>(a) Increasing rigor by offering opportunities for students to enroll in advanced coursework, early-college high schools, dual enrollment programs, or thematic learning academies that prepare students for college and careers, including by providing appropriate supports designed to ensure that low-achieving students can take advantage of these programs and coursework;</t>
  </si>
  <si>
    <t>(b) Improving student transition from middle to high school through summer transition programs or freshman academies;</t>
  </si>
  <si>
    <t>(c) Increasing graduation rates through, for example, credit recovery programs, re-engagement strategies, smaller learning communities, competency-based instruction and performance-based assessments, and acceleration of basic reading and mathematics skills; or</t>
  </si>
  <si>
    <t>(d) Establishing early-warning systems to identify students who may be at risk of failing to achieve to high standards or to graduate.</t>
  </si>
  <si>
    <t>E-9. What activities related to increasing learning time and creating community-oriented schools are required for implementation of a transformation model?</t>
  </si>
  <si>
    <t>(1) Establish schedules and strategies that provide increased learning time; and</t>
  </si>
  <si>
    <t>(2) Provide ongoing mechanisms for family and community engagement.</t>
  </si>
  <si>
    <t>E-10. What is meant by the phrase ―family and community engagement‖ and what are some examples of ongoing mechanisms for family and community engagement?</t>
  </si>
  <si>
    <t>In general, family and community engagement means strategies to increase the involvement and contributions, in both school-based and home-based settings, of parents and community partners that are designed to support classroom instruction and increase student achievement. Examples of mechanisms that can encourage family and community engagement include the establishment of organized parent groups, holding public meetings involving parents and community members to review school performance and help develop school improvement plans, using surveys to gauge parent and community satisfaction and support for local public schools, implementing complaint procedures for families, coordinating with local social and health service providers to help meet family needs, and parent education classes (including GED, adult literacy, and ESL programs).</t>
  </si>
  <si>
    <t>E-10a. How should an LEA design mechanisms to support family and community engagement?</t>
  </si>
  <si>
    <t>To develop mechanisms to support family and community engagement, an LEA may conduct a community-wide assessment to identify the major factors that significantly affect the academic achievement of students in the school, including an inventory of the resources in the community and the school that could be aligned, integrated, and coordinated to address these challenges. An LEA should try to ensure that it aligns the family and community engagement programs it implements in the elementary and secondary schools in which it is implementing the transformation model to support common goals for students over time and for the community as a whole. (New for FY 2010 Guidance)</t>
  </si>
  <si>
    <t>E-11. In addition to the required activities, what other activities related to increasing learning time and creating community-oriented schools may an LEA undertake as part of its implementation of a transformation model?</t>
  </si>
  <si>
    <t>In addition to the required activities for a transformation model, an LEA may also implement other strategies to extend learning time and create community-oriented schools, such as:</t>
  </si>
  <si>
    <t>(1) Partnering with parents and parent organizations, faith- and community-based organizations, health clinics, other State or local agencies, and others to create safe school environments that meet students’ social, emotional, and health needs;</t>
  </si>
  <si>
    <t>(2) Extending or restructuring the school day so as to add time for such strategies as advisory periods that build relationships between students, faculty, and other school staff;</t>
  </si>
  <si>
    <t>(3) Implementing approaches to improve school climate and discipline, such as implementing a system of positive behavioral supports or taking steps to eliminate bullying and student harassment; or</t>
  </si>
  <si>
    <t>(4) Expanding the school program to offer full-day kindergarten or pre-kindergarten.</t>
  </si>
  <si>
    <t>E-11a. What are examples of services an LEA might provide to create safe school environments that meet students’ social, emotional, and health needs?</t>
  </si>
  <si>
    <t>Services that help provide a safe school environment that meets students’ social, emotional, and health needs may include, but are not limited to: (a) safety programs; (b) community stability programs that reduce the mobility rate of students in the school; or (c) family and community engagement programs that support a range of activities designed to build the capacity of parents and school staff to work together to improve student academic achievement, such as a family literacy program for parents who need to improve their literacy skills in order to support their children’s learning. (New for FY 2010 Guidance)</t>
  </si>
  <si>
    <t>E-12. How does the optional activity of extending or restructuring the school day to add time for strategies that build relationships between students, faculty, and other school staff differ from the requirement to provide increased learning time?</t>
  </si>
  <si>
    <t>Extra time or opportunities for teachers and other school staff to create and build relationships with students can provide the encouragement and incentive that many students need to work hard and stay in school. Such opportunities may be created through a wide variety of extra-curricular activities as well as structural changes, such as dividing large incoming classes into smaller theme-based teams with individual advisers. However, such activities do not directly lead to increased learning time, which is more closely focused on increasing the number of instructional minutes in the school day or days in the school year.</t>
  </si>
  <si>
    <t>E-13. What activities related to providing operational flexibility and sustained support are required for implementation of a transformation model?</t>
  </si>
  <si>
    <t>(1) Give the school sufficient operational flexibility (such as staffing, calendars/time, and budgeting) to implement fully a comprehensive approach to substantially improve student achievement outcomes and increase high school graduation rates; and</t>
  </si>
  <si>
    <t>(2) Ensure that the school receives ongoing, intensive technical assistance and related support from the LEA, the SEA, or a designated external lead partner organization (such as a school turnaround organization or an EMO).</t>
  </si>
  <si>
    <t>E-14. Must an LEA implementing the transformation model in a school give the school operational flexibility in the specific areas of staffing, calendars/time, and budgeting?</t>
  </si>
  <si>
    <t>No. The areas of operational flexibility mentioned in this requirement are merely examples of the types of operational flexibility an LEA might give to a school implementing the transformation model. An LEA is not obligated to give a school implementing the transformation model operational flexibility in these particular areas, so long as it provides the school sufficient operational flexibility to implement fully a comprehensive approach to substantially improve student achievement outcomes and increase high school graduation rates.</t>
  </si>
  <si>
    <t>E-15. In addition to the required activities, what other activities related to providing operational flexibility and sustained support may an LEA undertake as part of its implementation of a transformation model?</t>
  </si>
  <si>
    <t>In addition to the required activities for a transformation model, an LEA may also implement other strategies to provide operational flexibility and sustained support, such as:</t>
  </si>
  <si>
    <t>(1) Allowing the school to be run under a new governance arrangement, such as a turnaround division within the LEA or SEA; or</t>
  </si>
  <si>
    <t>(2) Implementing a per-pupil school-based budget formula that is weighted based on student needs.</t>
  </si>
  <si>
    <t>E-16. In implementing the transformation model in an eligible school, may an LEA gather data during the first year of SIG funding on student growth, multiple observation-based assessments of performance, and ongoing collections of professional practice reflective of student achievement, and then remove staff members who have not improved their professional practice at the end of that first year?</t>
  </si>
  <si>
    <t>Yes. Although we expect an LEA that receives FY 2010 SIG funds and/or FY 2009 carryover SIG funds and decides to implement the transformation model in a Tier I or Tier II school to implement that model fully at the start of the 2011–2012 school year, we recognize that certain components of the model may need to be implemented later in that process. For example, because an LEA must design and develop a rigorous, transparent, and equitable staff evaluation system with the involvement of teachers and principals, implement that system, and then provide staff with ample opportunities to improve their practices, the LEA may not be able to remove staff members who have not improved their professional practices until later in the implementation process. (See E-3, E-4, and F-2.) (Modified for FY 2010 Guidance)</t>
  </si>
  <si>
    <t>E-17. May an LEA implement the transformation model in a high school that has grades 9-12 by assigning the current principal to grades 10-12 and hiring a new principal to lead a 9th-grade academy?</t>
  </si>
  <si>
    <t>No. The final requirements for the SIG program are intended to support interventions designed to turn around an entire school (or, in the case of the school closure model, provide better educational options to all students in a Tier I or Tier II school). Removing a single grade from a Tier II high school to create a new school for that grade as part of a strategy to improve the performance of feeder schools would not meet this requirement for whole-school intervention. Similarly, to meet the requirement that a principal be replaced, the new principal must serve all grades in a school, not just one particular grade.</t>
  </si>
  <si>
    <t xml:space="preserve">FOCUS on Student  Achievement Program (FOCUS) </t>
  </si>
  <si>
    <t xml:space="preserve">The school administrators will use their educational leadership skills to develop a leadership team that consist of the coach, teaching staff, and the consultant.
</t>
  </si>
  <si>
    <t xml:space="preserve">The purpose of the FOCUS Program is to provide assistance to strengthen high academic goals and behavioral expectations, positive classroom management, along with proven scientifically research based (SRB) strategies.  </t>
  </si>
  <si>
    <t xml:space="preserve">Working together, the leadership team will establish the necessary goals that will help the school meet AYP requirements.
</t>
  </si>
  <si>
    <t xml:space="preserve">The leadership team will develop an instructional plan designed to meet the state standards, benchmarks, and annual measureable objectives (AMO) mandated by the state of residence.
</t>
  </si>
  <si>
    <t xml:space="preserve">The FOCUS program gives the schools autonomy to target the areas of effective instructional practices in reading, math, or attendance. 
</t>
  </si>
  <si>
    <t xml:space="preserve">To strengthen academic and behavioral expectations
</t>
  </si>
  <si>
    <t xml:space="preserve">Improve/implement proper classroom management
</t>
  </si>
  <si>
    <t xml:space="preserve">Implement proven instructional strategies
</t>
  </si>
  <si>
    <t xml:space="preserve">Increase teamwork across the staff to meet clearly established benchmarks
</t>
  </si>
  <si>
    <t xml:space="preserve">Set goals that will help the school meet AYP requirements
</t>
  </si>
  <si>
    <t xml:space="preserve">Scope of FOCUS </t>
  </si>
  <si>
    <t>FOCUS Program</t>
  </si>
  <si>
    <t>FOCUS Areas</t>
  </si>
  <si>
    <t>FOCUS Actions</t>
  </si>
  <si>
    <t xml:space="preserve">Schools will hire an instructional coach for reading and/or math
</t>
  </si>
  <si>
    <t xml:space="preserve">Instructional coach will work closely with teachers, and consultants to develop an instructional plan to:
</t>
  </si>
  <si>
    <t xml:space="preserve">Meet state standards
</t>
  </si>
  <si>
    <t xml:space="preserve">Help achieve program benchmarks
</t>
  </si>
  <si>
    <t xml:space="preserve">Assist to meet Annual Measurable Objectives (AMO) set by each state
</t>
  </si>
  <si>
    <t xml:space="preserve">Leadership:  ADDs, ELOs, Principals, Coach(es) </t>
  </si>
  <si>
    <t xml:space="preserve">Effective instructional practices:  SRB strategies, etc.
</t>
  </si>
  <si>
    <t xml:space="preserve">Use of assessment data to drive school-wide decisions:  NWEA, AIMSweb, DIBELS, State, etc. 
</t>
  </si>
  <si>
    <t xml:space="preserve">Increase student achievement in reading, math, or attendance:  Core programs, incentives, before/after school programs, etc. 
</t>
  </si>
  <si>
    <t>FOCUS</t>
  </si>
  <si>
    <t>Title VII</t>
  </si>
  <si>
    <t>Title VII — Indian, Native Hawaiian, and Alaska Native Education</t>
  </si>
  <si>
    <t>ELEMENTARY &amp; SECONDARY EDUCATION
Title VII — Indian, Native Hawaiian, and Alaska Native Education</t>
  </si>
  <si>
    <t>PART A — INDIAN EDUCATION</t>
  </si>
  <si>
    <t>SEC. 7101. STATEMENT OF POLICY.</t>
  </si>
  <si>
    <t>It is the policy of the United States to fulfill the Federal Government's unique and continuing trust relationship with and responsibility to the Indian people for the education of Indian children. The Federal Government will continue to work with local educational agencies, Indian tribes and organizations, postsecondary institutions, and other entities toward the goal of ensuring that programs that serve Indian children are of the highest quality and provide for not only the basic elementary and secondary educational needs, but also the unique educational and culturally related academic needs of these children.</t>
  </si>
  <si>
    <t>SEC. 7102. PURPOSE.</t>
  </si>
  <si>
    <t>(a) PURPOSE- It is the purpose of this part to support the efforts of local educational agencies, Indian tribes and organizations, postsecondary institutions, and other entities to meet the unique educational and culturally related academic needs of American Indian and Alaska Native students, so that such students can meet the same challenging State student academic achievement standards as all other students are expected to meet.</t>
  </si>
  <si>
    <t>(b) PROGRAMS- This part carries out the purpose described in subsection (a) by authorizing programs of direct assistance for —</t>
  </si>
  <si>
    <t>(1) meeting the unique educational and culturally related academic needs of American Indians and Alaska Natives;</t>
  </si>
  <si>
    <t>(2) the education of Indian children and adults;</t>
  </si>
  <si>
    <t>(3) the training of Indian persons as educators and counselors, and in other professions serving Indian people; and</t>
  </si>
  <si>
    <t>(4) research, evaluation, data collection, and technical assistance.</t>
  </si>
  <si>
    <t>PURPOSE</t>
  </si>
  <si>
    <t>REFERENCE TABS</t>
  </si>
  <si>
    <t>Program guidance tabs are contained in the workbook for your reference, highlighted in blue.</t>
  </si>
  <si>
    <t>Additional reference material is provided including the Office of Management and Budget (OMB) Circular A-87 - Cost Principles and Education Department General Administrative Regulations (EDGAR) on allowable costs.</t>
  </si>
  <si>
    <t>PROGRAM TABS</t>
  </si>
  <si>
    <t xml:space="preserve">This workbook contains tabs (worksheets) for funding sources typically available to BIE funded  schools either through formula or discretionary funding.  These are identified by tab highlighted in green at the bottom of the workbook. </t>
  </si>
  <si>
    <t>WORKBOOK CELL FORMATS</t>
  </si>
  <si>
    <t>PRINT</t>
  </si>
  <si>
    <t>Click "File" then "Print"</t>
  </si>
  <si>
    <t>Select "Settings" for "Print Active Sheets" to print only one program tab or dropdown to "Print Entire Workbook" to print all tabs contained in the workbook.</t>
  </si>
  <si>
    <t>25 CFR - Code of Federal Regulations - Title 25: Indians</t>
  </si>
  <si>
    <t xml:space="preserve">   Allowable Costs for IDEA Document - </t>
  </si>
  <si>
    <t>Residential placement for students with disabilities - Insert the Academic Cost Only for Residential placement.  Students placed in residential placement must have a current eligibility determination and a current IEP on file in NASIS</t>
  </si>
  <si>
    <t>Incarcerated student with disabilities - Insert the Academic Cost Only for Incarcerated student(s). Incarcerated students  must have a current eligibility determination and a current IEP on file in NASIS</t>
  </si>
  <si>
    <t>Special Education Certified Teacher(s) - Insert the Salary including fringe benefits of the special education teacher(s), Extended School Year (ESY) teacher(s), who work with students with disabilities, and must be an employee of the LEA.  (Note:  ESY teacher must be a certified special education teacher).</t>
  </si>
  <si>
    <t>Special Education Coordinator - Salaries including fringe benefits of special education coordinator who coordinates an LEA’s IEP system, train staff, and review IEPs are allowed. Only the actual time spent coordinating IEPs and relevant responsibilities/duties for special education is allowed. 
If the position is not dedicated 100% to special education, coordinators must document their work with time and effort reports as required by OMB Circular A-87.</t>
  </si>
  <si>
    <t xml:space="preserve">Job Coach (High School) -  Salary including fringe benefits of a Job coach. who works with students with disabilities at High School level.  A job coach must work under the direction and supervision of the LEA special education staff. </t>
  </si>
  <si>
    <t>Student training/work study program for students with disabilities whose transition services include employment activities/objectives in their current IEP.</t>
  </si>
  <si>
    <t xml:space="preserve">Insert the Salary and fringe benefits of Social Worker.  Costs must be IEP-driven or related to the evaluation of a student. Day-to-day costs of services provided to all students are not allowed. Social workers must be appropriately licensed to deliver services they are assigned.
Only the actual time spent supporting special education is allowed. If the position is not dedicated 100% to special education, social workers must document their work with personnel activity reports as required by OMB Circular A-87.
</t>
  </si>
  <si>
    <t xml:space="preserve">Insert the Salary and fringe benefits of Counseling Psychologist and/or Counselor.  Costs must be IEP-driven or related to the evaluation of a child. Day-to-day costs of services provided to all students are not allowed.
Only the actual time spent supporting special education is allowed. If the position is not dedicated 100% to special education, guidance counselors must document their work with personnel activity reports as required by OMB Circular A-87.
</t>
  </si>
  <si>
    <t xml:space="preserve">Insert the amount for Parent training/travel - The cost for parents of students with disabilities when travel/training is related to special education activities for students with disabilities.  </t>
  </si>
  <si>
    <t>The local education agencies (BIE and BIE funded schools) may use up to 15% of the current year Part B allocation for students in kindergarten through grade 12 (with a particular emphasis on students in kindergarten through grade 3) who have not been identified  as needing special education or related services but who need additional academic and behavioral support to succeed in the general education environment. (34 CFR Parts 300 Subpart G 300.711)</t>
  </si>
  <si>
    <t>PERSONNEL SERVICES FOR CEIS -Employment of general education teachers and paraprofessionals involved in the delivery of coordinated early intervening services (CEIS).</t>
  </si>
  <si>
    <r>
      <t xml:space="preserve">Insert the Salary including fringe benefits of special education paraprofessionals, who work with students with disabilities.  </t>
    </r>
    <r>
      <rPr>
        <u/>
        <sz val="11"/>
        <color indexed="8"/>
        <rFont val="Calibri"/>
        <family val="2"/>
      </rPr>
      <t xml:space="preserve">Paraprofessionals must be employees of the LEA. Paraprofessionals must work under the supervision of an appropriately licensed special education teacher </t>
    </r>
    <r>
      <rPr>
        <sz val="11"/>
        <color theme="1"/>
        <rFont val="Calibri"/>
        <family val="2"/>
        <scheme val="minor"/>
      </rPr>
      <t>and perform duties consistent with the role of paraprofessional, while not assuming the role of a teacher.</t>
    </r>
  </si>
  <si>
    <r>
      <t xml:space="preserve">Insert the amount for Assistive Technology 34 CFR §300.105 - Schools must ensure that assistive technology devices or assistive technology services, or both as those terms are defined in </t>
    </r>
    <r>
      <rPr>
        <sz val="11"/>
        <color indexed="8"/>
        <rFont val="Sylfaen"/>
        <family val="1"/>
      </rPr>
      <t>§§</t>
    </r>
    <r>
      <rPr>
        <sz val="11"/>
        <color indexed="8"/>
        <rFont val="Calibri"/>
        <family val="2"/>
      </rPr>
      <t>300.5 and §§300.6, respectively, are made available to a child with a disability if required as a part of the child's -1)Special education under 34 CFR §300.36, 2)Related services under §300.34; or 3)Supplementary aids and services under 34 CFR §§300.38 and §§300.14</t>
    </r>
  </si>
  <si>
    <r>
      <t xml:space="preserve">Insert the amount for Instructional Materials - See 34 CFR </t>
    </r>
    <r>
      <rPr>
        <sz val="11"/>
        <color indexed="8"/>
        <rFont val="Sylfaen"/>
        <family val="1"/>
      </rPr>
      <t>§</t>
    </r>
    <r>
      <rPr>
        <sz val="11"/>
        <color indexed="8"/>
        <rFont val="Calibri"/>
        <family val="2"/>
      </rPr>
      <t xml:space="preserve">300.210 </t>
    </r>
  </si>
  <si>
    <r>
      <t xml:space="preserve">Insert the amount for Child Find Activities 34 CFR §300.111 - (i) All children residing in the State, including including children with disabilities who are homeless children or are wards of the State, and children with disabilities attending private schools, regardless of the severity of their disability, and who are in need of special education and related services, are identified, located, and evaluated; and (ii) A practical method is developed and implemented to determine which children are currently receiving needed special education and related services. </t>
    </r>
    <r>
      <rPr>
        <sz val="11"/>
        <color indexed="8"/>
        <rFont val="Sylfaen"/>
        <family val="1"/>
      </rPr>
      <t xml:space="preserve">
</t>
    </r>
    <r>
      <rPr>
        <sz val="11"/>
        <color indexed="8"/>
        <rFont val="Calibri"/>
        <family val="2"/>
      </rPr>
      <t xml:space="preserve">Child find activities are allowed for identification of children with disabilities, such as Costs associated with public awareness, notices, screening.
</t>
    </r>
    <r>
      <rPr>
        <b/>
        <sz val="11"/>
        <color indexed="8"/>
        <rFont val="Calibri"/>
        <family val="2"/>
      </rPr>
      <t xml:space="preserve">
ADDITIONAL OMB CIRCULAR A-87 COSTING PRINCIPLES:</t>
    </r>
    <r>
      <rPr>
        <sz val="11"/>
        <color indexed="8"/>
        <rFont val="Calibri"/>
        <family val="2"/>
      </rPr>
      <t xml:space="preserve">
</t>
    </r>
    <r>
      <rPr>
        <b/>
        <u/>
        <sz val="11"/>
        <color indexed="8"/>
        <rFont val="Calibri"/>
        <family val="2"/>
      </rPr>
      <t xml:space="preserve">Not Allowed: </t>
    </r>
    <r>
      <rPr>
        <sz val="11"/>
        <color indexed="8"/>
        <rFont val="Calibri"/>
        <family val="2"/>
      </rPr>
      <t xml:space="preserve"> Costs of entertainment, including amusement, diversion, and social activities and any costs directly associated with such costs (such as tickets to shows or sports events, meals, lodging, rentals, transportation, and gratuities) are unallowable.
</t>
    </r>
    <r>
      <rPr>
        <b/>
        <u/>
        <sz val="11"/>
        <color indexed="8"/>
        <rFont val="Calibri"/>
        <family val="2"/>
      </rPr>
      <t>Not Allowed:</t>
    </r>
    <r>
      <rPr>
        <sz val="11"/>
        <color indexed="8"/>
        <rFont val="Calibri"/>
        <family val="2"/>
      </rPr>
      <t xml:space="preserve">  Contributions and donations, including cash, property, and services, by governmental units to others, regardless of the recipient, are unallowable.</t>
    </r>
    <r>
      <rPr>
        <sz val="11"/>
        <color indexed="8"/>
        <rFont val="Sylfaen"/>
        <family val="1"/>
      </rPr>
      <t xml:space="preserve">
</t>
    </r>
  </si>
  <si>
    <r>
      <t xml:space="preserve">OBJECTIVE 4: COORDINATED EARLY INTERVENING SERVICES (CEIS) 34 CFR </t>
    </r>
    <r>
      <rPr>
        <b/>
        <sz val="11"/>
        <color indexed="8"/>
        <rFont val="Sylfaen"/>
        <family val="1"/>
      </rPr>
      <t>§300.226</t>
    </r>
  </si>
  <si>
    <t>School</t>
  </si>
  <si>
    <t>Code</t>
  </si>
  <si>
    <t>Ahfachkee Indian School</t>
  </si>
  <si>
    <t>AADD53S020</t>
  </si>
  <si>
    <t>Alamo Navajo School</t>
  </si>
  <si>
    <t>AADD31N270</t>
  </si>
  <si>
    <t>American Horse School</t>
  </si>
  <si>
    <t>AADD06A020</t>
  </si>
  <si>
    <t>Aneth Community School</t>
  </si>
  <si>
    <t>AADD32N020</t>
  </si>
  <si>
    <t>Atsa' Biya' a'zh Community School</t>
  </si>
  <si>
    <t>AADD32N170</t>
  </si>
  <si>
    <t>Baca/Dlo'ay Azhi Community School</t>
  </si>
  <si>
    <t>AADD31N020</t>
  </si>
  <si>
    <t>Beatrice Rafferty School</t>
  </si>
  <si>
    <t>AADD56S020</t>
  </si>
  <si>
    <t>Beclabito Day School</t>
  </si>
  <si>
    <t>AADD32N040</t>
  </si>
  <si>
    <t>Black Mesa Community School</t>
  </si>
  <si>
    <t>AADD35N230</t>
  </si>
  <si>
    <t>Blackwater Community School</t>
  </si>
  <si>
    <t>AADD57H120</t>
  </si>
  <si>
    <t>Bogue Chitto Elementary School</t>
  </si>
  <si>
    <t>AADD78S210</t>
  </si>
  <si>
    <t>Bread Springs Day School</t>
  </si>
  <si>
    <t>AADD31N040</t>
  </si>
  <si>
    <t>Bug-O-Nay-Ge-Shig School</t>
  </si>
  <si>
    <t>AADD53F130</t>
  </si>
  <si>
    <t>Casa Blanca Community School</t>
  </si>
  <si>
    <t>AADD57H130</t>
  </si>
  <si>
    <t>Chemawa Indian School</t>
  </si>
  <si>
    <t>AADD02P020</t>
  </si>
  <si>
    <t>Cherokee Central Elementary School</t>
  </si>
  <si>
    <t>AADD52S040</t>
  </si>
  <si>
    <t>Cherokee Central High School</t>
  </si>
  <si>
    <t>AADD52S030</t>
  </si>
  <si>
    <t>Cheyenne-Eagle Butte School</t>
  </si>
  <si>
    <t>AADD01A120</t>
  </si>
  <si>
    <t>Chi-Chil'tah (Jones Ranch Comm School)</t>
  </si>
  <si>
    <t>AADD31N050</t>
  </si>
  <si>
    <t>Chief Leschi School</t>
  </si>
  <si>
    <t>AADD10P150</t>
  </si>
  <si>
    <t>Chilchinbeto Community School</t>
  </si>
  <si>
    <t>AADD33N020</t>
  </si>
  <si>
    <t>Chitimacha Day School</t>
  </si>
  <si>
    <t>AADD50S090</t>
  </si>
  <si>
    <t>Choctaw Central High School</t>
  </si>
  <si>
    <t>AADD78S230</t>
  </si>
  <si>
    <t>Choctaw Central Middle School</t>
  </si>
  <si>
    <t>AADD78S240</t>
  </si>
  <si>
    <t>Ch'ooshgai Community School</t>
  </si>
  <si>
    <t>AADD31N030</t>
  </si>
  <si>
    <t>Circle of Life School</t>
  </si>
  <si>
    <t>AADD53F140</t>
  </si>
  <si>
    <t>Circle of Nations - Wahpeton Indian Boarding</t>
  </si>
  <si>
    <t>AADD80F020</t>
  </si>
  <si>
    <t>Coeur d' Alene Tribal School</t>
  </si>
  <si>
    <t>AADD05P020</t>
  </si>
  <si>
    <t>Conehatta Elementary School</t>
  </si>
  <si>
    <t>AADD78S220</t>
  </si>
  <si>
    <t>Cottonwood Day School</t>
  </si>
  <si>
    <t>AADD35N040</t>
  </si>
  <si>
    <t>Cove Day School</t>
  </si>
  <si>
    <t>Crazy Horse School</t>
  </si>
  <si>
    <t>AADD06A230</t>
  </si>
  <si>
    <t>Crow Creek Reservation High School</t>
  </si>
  <si>
    <t>AADD14A040</t>
  </si>
  <si>
    <t>Crow Creek Sioux Tribal Elementary School</t>
  </si>
  <si>
    <t>AADD14A020</t>
  </si>
  <si>
    <t>Crystal Boarding School</t>
  </si>
  <si>
    <t>AADD36N050</t>
  </si>
  <si>
    <t>Dennehotso Boarding School</t>
  </si>
  <si>
    <t>AADD33N040</t>
  </si>
  <si>
    <t>Dibe Yazhi Habitiin Olta' (Borrego Pass )</t>
  </si>
  <si>
    <t>AADD34N030</t>
  </si>
  <si>
    <t>Dilcon Community School</t>
  </si>
  <si>
    <t>AADD36N060</t>
  </si>
  <si>
    <t xml:space="preserve">Dishchii'bikoh Community School (Cibecue) </t>
  </si>
  <si>
    <t>AADD52H110</t>
  </si>
  <si>
    <t>Duckwater Shoshone Elementary</t>
  </si>
  <si>
    <t>AADD61J030</t>
  </si>
  <si>
    <t>Dunseith Day School</t>
  </si>
  <si>
    <t>AADD11A020</t>
  </si>
  <si>
    <t>Dzilth-Na-O-Dith-Hle Community School</t>
  </si>
  <si>
    <t>AADD34N240</t>
  </si>
  <si>
    <t>Enemy Swim Day School</t>
  </si>
  <si>
    <t>AADD09A030</t>
  </si>
  <si>
    <t>First Mesa Elementary School (Polacca)</t>
  </si>
  <si>
    <t>AADD65H110</t>
  </si>
  <si>
    <t>Flandreau Indian School</t>
  </si>
  <si>
    <t>AADD70A020</t>
  </si>
  <si>
    <t>Fond du Lac Ojibwe School</t>
  </si>
  <si>
    <t>AADD53F150</t>
  </si>
  <si>
    <t>Gila Crossing Day School</t>
  </si>
  <si>
    <t>AADD57H140</t>
  </si>
  <si>
    <t>Greasewood Springs Community School</t>
  </si>
  <si>
    <t>AADD36N080</t>
  </si>
  <si>
    <t>Greyhills Academy High School</t>
  </si>
  <si>
    <t>AADD33N220</t>
  </si>
  <si>
    <t>Hanaa'dli Community School (Huerfano)</t>
  </si>
  <si>
    <t>AADD34N060</t>
  </si>
  <si>
    <t>Hannahville Indian School</t>
  </si>
  <si>
    <t>AADD60F070</t>
  </si>
  <si>
    <t>Havasupai School</t>
  </si>
  <si>
    <t>AADD65H230</t>
  </si>
  <si>
    <t>Hopi Day School</t>
  </si>
  <si>
    <t>AADD65H130</t>
  </si>
  <si>
    <t>Hopi Jr/Sr High School</t>
  </si>
  <si>
    <t>AADD65H220</t>
  </si>
  <si>
    <t>Hotevilla Bacavi Community School</t>
  </si>
  <si>
    <t>AADD65H140</t>
  </si>
  <si>
    <t>Hunters Point Boarding School</t>
  </si>
  <si>
    <t>AADD36N110</t>
  </si>
  <si>
    <t>Indian Island School</t>
  </si>
  <si>
    <t>AADD57S020</t>
  </si>
  <si>
    <t>Indian Township School</t>
  </si>
  <si>
    <t>AADD55S020</t>
  </si>
  <si>
    <t>Isleta Elementary School</t>
  </si>
  <si>
    <t>AADD20M040</t>
  </si>
  <si>
    <t>Jeehdeez'a Elementary School (Low Mountain)</t>
  </si>
  <si>
    <t>AADD35N060</t>
  </si>
  <si>
    <t>Jemez Day School</t>
  </si>
  <si>
    <t>AADD20M050</t>
  </si>
  <si>
    <t>JKL Bahweting Anishnabe School</t>
  </si>
  <si>
    <t>AADD60F020</t>
  </si>
  <si>
    <t>John F. Kennedy Day School</t>
  </si>
  <si>
    <t>AADD52H120</t>
  </si>
  <si>
    <t>Jones Academy</t>
  </si>
  <si>
    <t>AADD09B020</t>
  </si>
  <si>
    <t>Kaibeto Boarding School</t>
  </si>
  <si>
    <t>AADD33N070</t>
  </si>
  <si>
    <t>Kayenta Community School</t>
  </si>
  <si>
    <t>AADD33N080</t>
  </si>
  <si>
    <t>Keams Canyon Elementary School</t>
  </si>
  <si>
    <t>AADD65H210</t>
  </si>
  <si>
    <t>Kickapoo Nation School</t>
  </si>
  <si>
    <t>AADD04B060</t>
  </si>
  <si>
    <t>Kin Dah Lich'i Olta</t>
  </si>
  <si>
    <t>AADD36N140</t>
  </si>
  <si>
    <t>Lac Courte Oreilles Ojibwa School</t>
  </si>
  <si>
    <t>AADD55F140</t>
  </si>
  <si>
    <t>Laguna Elementary School</t>
  </si>
  <si>
    <t>AADD21M020</t>
  </si>
  <si>
    <t>Laguna Middle School</t>
  </si>
  <si>
    <t>AADD21M030</t>
  </si>
  <si>
    <t>Lake Valley Navajo School</t>
  </si>
  <si>
    <t>AADD34N100</t>
  </si>
  <si>
    <t>Leupp School, Inc.</t>
  </si>
  <si>
    <t>AADD33N090</t>
  </si>
  <si>
    <t>Little Singer Community School</t>
  </si>
  <si>
    <t>AADD33N240</t>
  </si>
  <si>
    <t>Little Wound School</t>
  </si>
  <si>
    <t>AADD06A050</t>
  </si>
  <si>
    <t>Loneman Day School</t>
  </si>
  <si>
    <t>AADD06A130</t>
  </si>
  <si>
    <t>Lower Brule Day School</t>
  </si>
  <si>
    <t>AADD15A020</t>
  </si>
  <si>
    <t>Lukachukai Community School</t>
  </si>
  <si>
    <t>AADD35N070</t>
  </si>
  <si>
    <t>Lummi High School</t>
  </si>
  <si>
    <t>AADD10P170</t>
  </si>
  <si>
    <t>Lummi Tribal School System</t>
  </si>
  <si>
    <t>AADD10P140</t>
  </si>
  <si>
    <t>Mandaree Day School</t>
  </si>
  <si>
    <t>AADD11A130</t>
  </si>
  <si>
    <t>Many Farms Community School</t>
  </si>
  <si>
    <t>AADD35N200</t>
  </si>
  <si>
    <t>Many Farms High School</t>
  </si>
  <si>
    <t>AADD35N210</t>
  </si>
  <si>
    <t>Mariano Lake Community School</t>
  </si>
  <si>
    <t>AADD34N120</t>
  </si>
  <si>
    <t>Marty Indian School</t>
  </si>
  <si>
    <t>AADD07A120</t>
  </si>
  <si>
    <t>Menominee Tribal School</t>
  </si>
  <si>
    <t>AADD58F040</t>
  </si>
  <si>
    <t>Mescalero Apache School</t>
  </si>
  <si>
    <t>AADD20M300</t>
  </si>
  <si>
    <t>Meskwaki Settlement School</t>
  </si>
  <si>
    <t>AADD51F020</t>
  </si>
  <si>
    <t>Miccosukee Indian School</t>
  </si>
  <si>
    <t>AADD54S020</t>
  </si>
  <si>
    <t>Moencopi Day School</t>
  </si>
  <si>
    <t>AADD65H150</t>
  </si>
  <si>
    <t>Muckleshoot Tribal School</t>
  </si>
  <si>
    <t>AADD10P160</t>
  </si>
  <si>
    <t>Naa Tsis 'Ana Comm School (Navajo Mtn)</t>
  </si>
  <si>
    <t>AADD33N110</t>
  </si>
  <si>
    <t>Na'Neelzhiin Ji Olta (Torreon)</t>
  </si>
  <si>
    <t>AADD34N180</t>
  </si>
  <si>
    <t>Navajo Preparatory School</t>
  </si>
  <si>
    <t>AADD32N200</t>
  </si>
  <si>
    <t>Nay-Ah-Shing School</t>
  </si>
  <si>
    <t>AADD53F180</t>
  </si>
  <si>
    <t>Nazlini Community School</t>
  </si>
  <si>
    <t>AADD35N090</t>
  </si>
  <si>
    <t>Nenahnezad Community School</t>
  </si>
  <si>
    <t>AADD32N060</t>
  </si>
  <si>
    <t>Noli School</t>
  </si>
  <si>
    <t>AADD54J020</t>
  </si>
  <si>
    <t>Northern Cheyenne Tribal School</t>
  </si>
  <si>
    <t>AADD57C040</t>
  </si>
  <si>
    <t>Ohkay Owingeh Community School</t>
  </si>
  <si>
    <t>AADD25M140</t>
  </si>
  <si>
    <t>Ojibwa Indian School</t>
  </si>
  <si>
    <t>AADD11A080</t>
  </si>
  <si>
    <t>Ojo Encino Day School</t>
  </si>
  <si>
    <t>AADD34N130</t>
  </si>
  <si>
    <t>Oneida Nation Elementary School</t>
  </si>
  <si>
    <t>AADD55F150</t>
  </si>
  <si>
    <t>Paschal Sherman Indian School</t>
  </si>
  <si>
    <t>AADD03P020</t>
  </si>
  <si>
    <t>Pearl River Elementary School</t>
  </si>
  <si>
    <t>AADD78S250</t>
  </si>
  <si>
    <t>Pierre Indian Learning Center</t>
  </si>
  <si>
    <t>AADD01A140</t>
  </si>
  <si>
    <t>Pine Hill Schools</t>
  </si>
  <si>
    <t>AADD20M290</t>
  </si>
  <si>
    <t>Pine Ridge School</t>
  </si>
  <si>
    <t>AADD06A160</t>
  </si>
  <si>
    <t>Pine Springs Day School</t>
  </si>
  <si>
    <t>AADD36N180</t>
  </si>
  <si>
    <t>Pinon Community School</t>
  </si>
  <si>
    <t>AADD35N100</t>
  </si>
  <si>
    <t>Porcupine Day School</t>
  </si>
  <si>
    <t>AADD06A180</t>
  </si>
  <si>
    <t>Pueblo Pintado Community School</t>
  </si>
  <si>
    <t>AADD34N150</t>
  </si>
  <si>
    <t>Pyramid Lake High School</t>
  </si>
  <si>
    <t>AADD61J020</t>
  </si>
  <si>
    <t>Quileute Tribal School</t>
  </si>
  <si>
    <t>AADD10P020</t>
  </si>
  <si>
    <t>Red Rock Day School</t>
  </si>
  <si>
    <t>AADD32N070</t>
  </si>
  <si>
    <t>Red Water Elementary School</t>
  </si>
  <si>
    <t>AADD78S130</t>
  </si>
  <si>
    <t>Riverside Indian School</t>
  </si>
  <si>
    <t>AADD01B020</t>
  </si>
  <si>
    <t>Rock Creek Grant School</t>
  </si>
  <si>
    <t>AADD10A030</t>
  </si>
  <si>
    <t>Rock Point Community School</t>
  </si>
  <si>
    <t>AADD35N110</t>
  </si>
  <si>
    <t>Rocky Ridge Boarding School</t>
  </si>
  <si>
    <t>AADD33N150</t>
  </si>
  <si>
    <t>Rough Rock Community School</t>
  </si>
  <si>
    <t>AADD35N120</t>
  </si>
  <si>
    <t>Salt River Elementary School</t>
  </si>
  <si>
    <t>AADD57H190</t>
  </si>
  <si>
    <t>San Felipe Pueblo Elementary</t>
  </si>
  <si>
    <t>AADD20M120</t>
  </si>
  <si>
    <t>San Ildefonso Day School</t>
  </si>
  <si>
    <t>AADD25M130</t>
  </si>
  <si>
    <t>San Simon School</t>
  </si>
  <si>
    <t>AADD54H220</t>
  </si>
  <si>
    <t>Sanostee Day School</t>
  </si>
  <si>
    <t>AADD32N090</t>
  </si>
  <si>
    <t>Santa Clara Day School</t>
  </si>
  <si>
    <t>AADD25M160</t>
  </si>
  <si>
    <t>Santa Fe Indian School</t>
  </si>
  <si>
    <t>AADD25M320</t>
  </si>
  <si>
    <t>Santa Rosa Boarding School</t>
  </si>
  <si>
    <t>AADD54H210</t>
  </si>
  <si>
    <t>Santa Rosa Ranch School</t>
  </si>
  <si>
    <t>AADD54H110</t>
  </si>
  <si>
    <t>Seba Dalkai Boarding School</t>
  </si>
  <si>
    <t>AADD36N190</t>
  </si>
  <si>
    <t>Second Mesa Day School</t>
  </si>
  <si>
    <t>AADD65H120</t>
  </si>
  <si>
    <t>Sequoyah High School</t>
  </si>
  <si>
    <t>AADD08B020</t>
  </si>
  <si>
    <t xml:space="preserve">Sevier School District </t>
  </si>
  <si>
    <t>AADD33N250</t>
  </si>
  <si>
    <t>Sherman Indian High School</t>
  </si>
  <si>
    <t>AADD60J020</t>
  </si>
  <si>
    <t>Shiprock Northwest High School</t>
  </si>
  <si>
    <t>AADD32N150</t>
  </si>
  <si>
    <t>Shonto Preparatory School</t>
  </si>
  <si>
    <t>AADD33N160</t>
  </si>
  <si>
    <t>Shoshone-Bannock School District 512</t>
  </si>
  <si>
    <t>AADD04C020</t>
  </si>
  <si>
    <t>Sitting Bull (Little Eagle) School</t>
  </si>
  <si>
    <t>AADD10A050</t>
  </si>
  <si>
    <t>Sky City Community School</t>
  </si>
  <si>
    <t>AADD20M020</t>
  </si>
  <si>
    <t>St Francis Indian School</t>
  </si>
  <si>
    <t>AADD07A090</t>
  </si>
  <si>
    <t>St Stephens Indian School</t>
  </si>
  <si>
    <t>AADD58C100</t>
  </si>
  <si>
    <t>Standing Pine Elementary School</t>
  </si>
  <si>
    <t>AADD78S140</t>
  </si>
  <si>
    <t>Standing Rock Community Schools</t>
  </si>
  <si>
    <t>AADD10A080</t>
  </si>
  <si>
    <t>Takini School</t>
  </si>
  <si>
    <t>AADD01A050</t>
  </si>
  <si>
    <t>Taos Day School</t>
  </si>
  <si>
    <t>AADD25M190</t>
  </si>
  <si>
    <t>Tate Topa Tribal School (Four Winds)</t>
  </si>
  <si>
    <t>AADD09A070</t>
  </si>
  <si>
    <t>Te Tsu Geh Oweenge</t>
  </si>
  <si>
    <t>AADD25M200</t>
  </si>
  <si>
    <t>Theodore Jamerson Elementary School</t>
  </si>
  <si>
    <t>AADD10A100</t>
  </si>
  <si>
    <t>Theodore Roosevelt School</t>
  </si>
  <si>
    <t>AADD52H210</t>
  </si>
  <si>
    <t>T'iis Nazbas Community School</t>
  </si>
  <si>
    <t>AADD32N100</t>
  </si>
  <si>
    <t>T'iists'ozi'bi'olta (Crownpoint)</t>
  </si>
  <si>
    <t>AADD34N230</t>
  </si>
  <si>
    <t>Tiospa Zina Tribal School</t>
  </si>
  <si>
    <t>AADD09A050</t>
  </si>
  <si>
    <t>Tiospaye Topa School</t>
  </si>
  <si>
    <t>AADD01A150</t>
  </si>
  <si>
    <t>Tohaali' Community School</t>
  </si>
  <si>
    <t>AADD31N110</t>
  </si>
  <si>
    <t>To'hajiilee'he (Canoncito)</t>
  </si>
  <si>
    <t>AADD31N250</t>
  </si>
  <si>
    <t>Tohono O'odham High School</t>
  </si>
  <si>
    <t>AADD54H250</t>
  </si>
  <si>
    <t>Tonalea School (Red Lake)</t>
  </si>
  <si>
    <t>AADD33N130</t>
  </si>
  <si>
    <t>Tse'ii'ahi' Community School (Standing Rock)</t>
  </si>
  <si>
    <t>AADD34N160</t>
  </si>
  <si>
    <t>T'siya Elem &amp; Mid Sch (Zia )</t>
  </si>
  <si>
    <t>AADD20M220</t>
  </si>
  <si>
    <t>Tuba City Boarding School</t>
  </si>
  <si>
    <t>AADD33N190</t>
  </si>
  <si>
    <t>Tucker Elementary School</t>
  </si>
  <si>
    <t>AADD78S150</t>
  </si>
  <si>
    <t>Turtle Mountain Elementary School</t>
  </si>
  <si>
    <t>AADD11A090</t>
  </si>
  <si>
    <t>Turtle Mountain High School</t>
  </si>
  <si>
    <t>AADD11A110</t>
  </si>
  <si>
    <t>Turtle Mountain Middle School</t>
  </si>
  <si>
    <t>AADD11A100</t>
  </si>
  <si>
    <t>Twin Buttes Day School</t>
  </si>
  <si>
    <t>AADD11A140</t>
  </si>
  <si>
    <t>Two Eagle River School</t>
  </si>
  <si>
    <t>AADD13C020</t>
  </si>
  <si>
    <t>Wa He Lut Indian School</t>
  </si>
  <si>
    <t>AADD10P130</t>
  </si>
  <si>
    <t>White Shield School</t>
  </si>
  <si>
    <t>AADD11A150</t>
  </si>
  <si>
    <t>Wide Ruins Community School</t>
  </si>
  <si>
    <t>AADD36N240</t>
  </si>
  <si>
    <t>Wingate Elementary School</t>
  </si>
  <si>
    <t>AADD31N200</t>
  </si>
  <si>
    <t>Wingate High School</t>
  </si>
  <si>
    <t>AADD31N210</t>
  </si>
  <si>
    <t>Wounded Knee District School</t>
  </si>
  <si>
    <t>AADD06A060</t>
  </si>
  <si>
    <t>Yakama Nation Tribal School</t>
  </si>
  <si>
    <t>AADD11P200</t>
  </si>
  <si>
    <r>
      <t>*  SWD Student Training and Work Study</t>
    </r>
    <r>
      <rPr>
        <sz val="10.5"/>
        <color indexed="10"/>
        <rFont val="Calibri"/>
        <family val="2"/>
      </rPr>
      <t xml:space="preserve"> </t>
    </r>
    <r>
      <rPr>
        <sz val="10.5"/>
        <rFont val="Calibri"/>
        <family val="2"/>
      </rPr>
      <t>(16 years and older)</t>
    </r>
  </si>
  <si>
    <t xml:space="preserve">Part B Carry-Over (C/O) Funds - Insert the information that coincides with your school.                                                                        a.  If Grant school - Indicate C/O from previous year(s). School must follow First in First out (FIFO)                                                                                                                                                                                                           b.  If BIE operated schools - Indicate C/O only from previous year. These funds must be used prior to current Part B allocation. </t>
  </si>
  <si>
    <t>EAST</t>
  </si>
  <si>
    <t xml:space="preserve">WEST </t>
  </si>
  <si>
    <t>NAVAJO</t>
  </si>
  <si>
    <t>AYP Status</t>
  </si>
  <si>
    <t>School Improvement I</t>
  </si>
  <si>
    <t>School Improvement II</t>
  </si>
  <si>
    <t>Corrective Action I</t>
  </si>
  <si>
    <t>Corrective Action II</t>
  </si>
  <si>
    <t xml:space="preserve">AYP Status  </t>
  </si>
  <si>
    <t>OBJECTIVE 1: SPECIAL EDUCATION DIRECT INSTRUCTION &amp; EXTENDED SCHOOL YEAR</t>
  </si>
  <si>
    <t>Academic Services (SPED only)</t>
  </si>
  <si>
    <t>MATH</t>
  </si>
  <si>
    <t>READS</t>
  </si>
  <si>
    <t>R&amp;L Income</t>
  </si>
  <si>
    <t xml:space="preserve">The workbook is formatted so that once the information below is completed in the  "ISEP" tab, all other program tabs will populate.  Use the dropdown boxes for "ADD",  "School Name",  "and AYP Status".  </t>
  </si>
  <si>
    <t>GO TO:  http://www2.ed.gov/programs/reaprlisp/legislation.html</t>
  </si>
  <si>
    <t>See Section:   II.  SMALL, RURAL SCHOOL ACHIEVEMENT PROGRAM</t>
  </si>
  <si>
    <t>Made AYP</t>
  </si>
  <si>
    <t>PREVIOUS SY ALLOCATION</t>
  </si>
  <si>
    <t>Total</t>
  </si>
  <si>
    <t>Restructuring</t>
  </si>
  <si>
    <t>ADD REGION</t>
  </si>
  <si>
    <t>EXPENDED PREVIOUS SY</t>
  </si>
  <si>
    <t>CURRENT SY ALLOCATION</t>
  </si>
  <si>
    <t xml:space="preserve">AYP Status </t>
  </si>
  <si>
    <t>GIFTED</t>
  </si>
  <si>
    <t>LEP</t>
  </si>
  <si>
    <t xml:space="preserve">Title II Part A - Teacher and Principal Quality </t>
  </si>
  <si>
    <t>SCHOOL IMPROVEMENT GRANTS (SIG) 1003(g)</t>
  </si>
  <si>
    <t>SIG 1003(a)</t>
  </si>
  <si>
    <t>McKinney Vento</t>
  </si>
  <si>
    <t>Subtotal for Instructional Support</t>
  </si>
  <si>
    <t>Non-Instructional Services</t>
  </si>
  <si>
    <t>Subtotal for Non-Instructional Support</t>
  </si>
  <si>
    <t xml:space="preserve">GRAND TOTAL </t>
  </si>
  <si>
    <t>Other - Non-Instructional and Special Education Services</t>
  </si>
  <si>
    <t>INSTRUCTION</t>
  </si>
  <si>
    <t xml:space="preserve"> INSTRUCTION</t>
  </si>
  <si>
    <t>Purchased Professional Services</t>
  </si>
  <si>
    <t>Other Purchased Services</t>
  </si>
  <si>
    <t>Subtotal for Instruction</t>
  </si>
  <si>
    <t>Purchase Professional Services</t>
  </si>
  <si>
    <t>Guidance on Expenditure of Title I-A Funds</t>
  </si>
  <si>
    <t xml:space="preserve">A Title –IA Schoolwide program allows schools to write one, single plan under various ESEA Programs and meet each of their intended purposes and to consolidate and use funds with other Federal, State, and local funds in order to upgrade the entire education program and improve student outcomes.
Must be based on the results of a comprehensive needs assessment conducted by the local educational agency and aligned with the school’s Consolidated Application (NCLB Title I, Part A Section 1112(a)(1) &amp; 1112(a)(2).
</t>
  </si>
  <si>
    <t xml:space="preserve">Direct Instruction </t>
  </si>
  <si>
    <t>Reading Specialist/Interventionist</t>
  </si>
  <si>
    <t>Math Specialist/Interventionist</t>
  </si>
  <si>
    <t xml:space="preserve">PURCHASED PROFESSIONAL SERVICES </t>
  </si>
  <si>
    <t>Contracted Substitute Teachers</t>
  </si>
  <si>
    <t>Consultants (national, local experts, etc.)</t>
  </si>
  <si>
    <t>Registration Fees</t>
  </si>
  <si>
    <t>Instruction</t>
  </si>
  <si>
    <t>Printing of materials for educators</t>
  </si>
  <si>
    <t>SUPPORT SERVICES</t>
  </si>
  <si>
    <t xml:space="preserve">INSTRUCTION </t>
  </si>
  <si>
    <t>Program tabs are to be  completed for each fund the school receives.   Some tabs are for sub-grants  or discretionary grants awarded to a school based on competitive application.  Complete only program tabs associated with your school.  If the workbook does not contain a tab you require, you may add a tab or change name of unused program tab.</t>
  </si>
  <si>
    <t>E-4. Under the final requirements, an LEA implementing the transformation model must remove staff ―who, after ample opportunities have been provided for them to improve their professional practice, have not done so.‖ Does an LEA have discretion to determine the appropriate number of such opportunities that must be provided and what are some examples of such ―opportunities to improve?</t>
  </si>
  <si>
    <t xml:space="preserve">(Maximum amount is $260,000) </t>
  </si>
  <si>
    <r>
      <rPr>
        <b/>
        <sz val="10.5"/>
        <rFont val="Arial"/>
        <family val="2"/>
      </rPr>
      <t xml:space="preserve">STUDENT TRANSPORTATION - </t>
    </r>
    <r>
      <rPr>
        <i/>
        <sz val="10.5"/>
        <rFont val="Arial"/>
        <family val="2"/>
      </rPr>
      <t>(Must be in IEP)</t>
    </r>
    <r>
      <rPr>
        <b/>
        <sz val="10"/>
        <rFont val="Arial"/>
        <family val="2"/>
      </rPr>
      <t xml:space="preserve"> </t>
    </r>
  </si>
  <si>
    <r>
      <t xml:space="preserve">EDUCATIONAL EQUIPMENT - </t>
    </r>
    <r>
      <rPr>
        <sz val="10.5"/>
        <rFont val="Calibri"/>
        <family val="2"/>
      </rPr>
      <t>(</t>
    </r>
    <r>
      <rPr>
        <i/>
        <sz val="10.5"/>
        <rFont val="Calibri"/>
        <family val="2"/>
      </rPr>
      <t>Must be in IEP)</t>
    </r>
  </si>
  <si>
    <r>
      <t xml:space="preserve">*  General Supplies &amp; Materials </t>
    </r>
    <r>
      <rPr>
        <i/>
        <sz val="10.5"/>
        <rFont val="Calibri"/>
        <family val="2"/>
      </rPr>
      <t>($1,500 per tchr)</t>
    </r>
  </si>
  <si>
    <t>SUPPLIES  &amp; MATERIALS</t>
  </si>
  <si>
    <t xml:space="preserve">         </t>
  </si>
  <si>
    <r>
      <t xml:space="preserve">SPECIAL EDUCATION RESIDENTIAL PLACEMENT </t>
    </r>
    <r>
      <rPr>
        <i/>
        <sz val="10.5"/>
        <rFont val="Calibri"/>
        <family val="2"/>
      </rPr>
      <t>(Academic Cost Only for Residential &amp; Incarcerated students, and student must have current IEP in place at the School)</t>
    </r>
  </si>
  <si>
    <t>Other (SPED -Student Training/WS)</t>
  </si>
  <si>
    <t xml:space="preserve">PREVIOUS SY ALLOCATION </t>
  </si>
  <si>
    <t>15% ISEP for SPED only</t>
  </si>
  <si>
    <t>General Overview of BIE 2014 - 2015 Math Counts Program - Forthcoming</t>
  </si>
  <si>
    <t>BUREAU OF INDIAN EDUCATION</t>
  </si>
  <si>
    <t>BIE READS! Program Guidelines</t>
  </si>
  <si>
    <t>General Overview 2014-2015 - forthcoming</t>
  </si>
  <si>
    <t>SY 2014-2015</t>
  </si>
  <si>
    <t>The school must provide a detailed and itemized list of services that the consultant will provide to support the Title I Schoolwide Plan</t>
  </si>
  <si>
    <t>Professional development, conferences, and trainings must be related to academic achievement and aligned with the Schoolwide plan.</t>
  </si>
  <si>
    <t>Materials and supplies must be supplemental and related to academic achievement as outlined in the Schoolwide plan.</t>
  </si>
  <si>
    <t>Instructional support costs funded under Title I must be supplemental and related to academic achievement as outlined in the Schoolwide plan.</t>
  </si>
  <si>
    <t>JUSTIFICATION</t>
  </si>
  <si>
    <t xml:space="preserve">Enter concise JUSTIFICATION of budget item to justify cost using examples below in the "JUSTIFICATION" fields. </t>
  </si>
  <si>
    <t>JUSTIFICATON - include how Gifted and/or LEP funding are used</t>
  </si>
  <si>
    <t>SET ASIDES</t>
  </si>
  <si>
    <t>Homeless</t>
  </si>
  <si>
    <t xml:space="preserve">Title I funds may be used for supplemental  services for students as outlined in the schoolwide plan.  
</t>
  </si>
  <si>
    <t xml:space="preserve">Enter budget amounts in "UNIT AMOUNT" columns.  The "TOTAL" columns are automatically summed and information is populated in the "SCHOOL-WIDE" tab.
                                                                                                                                    Provide a clear and concise  "JUSTIFICATION" for all budget items. </t>
  </si>
  <si>
    <t>JUSTIFICATION- include how Gifted and/or LEP funding are used</t>
  </si>
  <si>
    <t>Personnel - number of FTEs
List each position by title and courses/classses taught 
Include rate of salary (annual or hourly)</t>
  </si>
  <si>
    <t>Base fringe/employee benefits on actual known costs or an established formula.
Benefits are for listed personnel and only for the percentage of time devoted to the program.
Benefits on overtime hours are limited to FICA, workers' compensation , and unemployment compensation.</t>
  </si>
  <si>
    <t>Itemize travel expenses for program personnel by purpose (e.g., staff to training, group meetings, etc.).
Show how calculations for costs (e.g., six staff to 3-day training at $X airfare, $X lodging, $X meals).
Show unit costs and identify the location for travel, if known.</t>
  </si>
  <si>
    <t>Consultants — Consultants can be hired to advise the school on its progress toward making adequate yearly progress based on its school plan, and to provide continuing professional development.  In both situations, hiring of Consultants must be based on the results of a comprehensive needs assessment and aligned with the Schoolwide School Improvement Plan and School Improvement Plans (SI, CA, or Restructuring) 
Contracts: Describe the product or service to be procured by contract and provide an estimate of the cost. Promote free and open competition in awarding contracts. You must provide a separate justification for sole-source contracts of $100,000 or more.</t>
  </si>
  <si>
    <t xml:space="preserve">Equipment—List nonexpendable items that are to be purchased.
Nonexpendable equipment is tangible property having a useful life of more than 2 years and an acquisition cost of $5,000 or more per unit. (Note: Your school’s own capitalization policy may have a acquisition cost less or greater than $5,000.) 
Include expendable items either in the "supplies" category or in the "other" category.
Analyze the cost benefits of purchasing versus leasing equipment, particularly high-cost items and those subject to rapid technical advances. 
List rented or leased equipment costs in the "contractual" category. Explain why the equipment is needed for the project to succeed.
Include a narrative describing the method that will be used to procure the equipment.
</t>
  </si>
  <si>
    <t xml:space="preserve">Supplies—
List items by type:
   -Classroom Supplies,
   -Postage or school related activities (communication with parents)
   -Professional Development Training Materials,
  -Classroom Copying Paper,
   -Expendable Equipment items costing less than $5,000, such as books  and calculators)
Show calculations for costs. (Note: A school’s own capitalization policy may be used for items costing less than $5,000.)
Generally, supplies include any materials that are expendable or consumed during the course of the project.
</t>
  </si>
  <si>
    <t xml:space="preserve">Core Content/Grade Level Teacher salaries must first be considered as a basic instructional cost under ISEP.    Clear justification must reflect how cost is   supplemental to the base program. 
Title I funded staff including parprofessionals must provide direct, but supplemental, instructional services for students.  Staff should only appear for academic areas as outlined in the schoolwide plan.  </t>
  </si>
  <si>
    <r>
      <rPr>
        <sz val="11"/>
        <rFont val="Calibri"/>
        <family val="2"/>
        <scheme val="minor"/>
      </rPr>
      <t>Title I funding may be used to pay su</t>
    </r>
    <r>
      <rPr>
        <sz val="11"/>
        <color theme="1"/>
        <rFont val="Calibri"/>
        <family val="2"/>
        <scheme val="minor"/>
      </rPr>
      <t>bstitute teachers in order to allow regular teachers to attand professional development  as outlined in the schoolwide plan.</t>
    </r>
  </si>
  <si>
    <t xml:space="preserve">Transportation costs other than to and from school for students with disabilities when related to implementing IEP's (i.e. vehicle rentals, leases, etc). Can include home visits and related service  transportation. </t>
  </si>
  <si>
    <t xml:space="preserve"> Must be Special Education Related. Travel/training for general and special education teachers, paraprofessionals when related to improving instruction for students with disabilities. (Example:  On-site presentation on Parental Rights, training on new or updated assistive technology, procedural safeguards, IEP's  and/or NIMAS requirements.)</t>
  </si>
  <si>
    <t>Insert the amount for General supplies and materials - $1500 per special education teacher.</t>
  </si>
  <si>
    <t>Insert the Salary and fringe of substitute teacher(s) who work with students with disabilities. 
1)  Substitute teacher costs are allowed for special education teachers.
2)  Substitute teacher costs are allowed for regular education teachers performing duties such as attending special education inservice training, attending IEP team meetings, or engaging in planning meetings or consulting with special education teachers to benefit children with disabilities.
3)  A short-term substitute may be employed to teach any subject at any grade level, but for no more than 20 consecutive days in the same teaching assignment.
4)  A long-term substitute must be a licensed teacher or a licensed substitute teacher and employed only in the subject and grade level in which the teacher is licensed.
5)  An emergency license or permit may be granted to a long-term substitute.</t>
  </si>
  <si>
    <t>Insert the amount (if any) of the Cooperative Agreement Unit (CAU) contribution - for related service personnel and/or shared special education coordinator</t>
  </si>
  <si>
    <r>
      <t xml:space="preserve">Coordinated Early Intervening Services (CEIS):  Up to 15% of Item 3, Part B Allocation.  </t>
    </r>
    <r>
      <rPr>
        <b/>
        <sz val="11"/>
        <color indexed="8"/>
        <rFont val="Calibri"/>
        <family val="2"/>
      </rPr>
      <t>Submit a CEIS plan by Nov. 15, 2013</t>
    </r>
    <r>
      <rPr>
        <sz val="11"/>
        <color theme="1"/>
        <rFont val="Calibri"/>
        <family val="2"/>
        <scheme val="minor"/>
      </rPr>
      <t xml:space="preserve"> and input participating Non-IEP students into NASIS module. </t>
    </r>
  </si>
  <si>
    <t>Insert the amount of the Current Part B Allocation for SY'2013-2014.  Use FDD signed by the school.</t>
  </si>
  <si>
    <r>
      <t xml:space="preserve">Insert the ISEP amount the school received for SY2013-2014. (1 year fund - Recommend use for Special Education personnel)                                                                                                                                                                              </t>
    </r>
    <r>
      <rPr>
        <i/>
        <sz val="11"/>
        <color indexed="8"/>
        <rFont val="Calibri"/>
        <family val="2"/>
      </rPr>
      <t>§ 25 CFR 39.104 - states each school must provide for students with disabilities. Reserving 15 percent of academic base funding to support special education programs</t>
    </r>
  </si>
  <si>
    <r>
      <rPr>
        <sz val="11"/>
        <color indexed="8"/>
        <rFont val="Calibri"/>
        <family val="2"/>
      </rPr>
      <t xml:space="preserve">Type in School Name and Location Code. *School location codes is located </t>
    </r>
    <r>
      <rPr>
        <u/>
        <sz val="11"/>
        <color indexed="8"/>
        <rFont val="Calibri"/>
        <family val="2"/>
      </rPr>
      <t>after</t>
    </r>
    <r>
      <rPr>
        <sz val="11"/>
        <color indexed="8"/>
        <rFont val="Calibri"/>
        <family val="2"/>
      </rPr>
      <t xml:space="preserve"> the SPED Spending Plan tab </t>
    </r>
  </si>
  <si>
    <t xml:space="preserve">Directions: Use this page as a reference to complete the Consolidated Schoolwide Budget/Spending Plan .   Utilize the Allowable Costs for IDEA (link below) or the A-87 (located at the end of the School Wide Budget.  A completed Special Education Spending shall be uploaded in the Native Star document Upload folder/IDEA Part B SY2014-2015 file cabinet                                           </t>
  </si>
  <si>
    <r>
      <rPr>
        <b/>
        <sz val="10"/>
        <rFont val="Arial"/>
        <family val="2"/>
      </rPr>
      <t>Note</t>
    </r>
    <r>
      <rPr>
        <sz val="10"/>
        <rFont val="Arial"/>
        <family val="2"/>
      </rPr>
      <t xml:space="preserve">:  The school will use SY 2013-14 funds (ISEP, IDEA Part B) received for the estimated Spending Plan due on April 1, 2014.  </t>
    </r>
    <r>
      <rPr>
        <b/>
        <sz val="10"/>
        <rFont val="Arial"/>
        <family val="2"/>
      </rPr>
      <t>Upon receipt of all special education funds, the school shall reconcile the Spending Plan and update their plan on a quarterly basis - September 30, 2014, December 31, 2014, March 30, 2015 and June 30, 2015</t>
    </r>
    <r>
      <rPr>
        <sz val="10"/>
        <rFont val="Arial"/>
        <family val="2"/>
      </rPr>
      <t xml:space="preserve">.   </t>
    </r>
  </si>
  <si>
    <t>$</t>
  </si>
  <si>
    <t>Optional</t>
  </si>
  <si>
    <t>Submit a CEIS plan by April 1, 2014</t>
  </si>
  <si>
    <r>
      <t>*</t>
    </r>
    <r>
      <rPr>
        <b/>
        <sz val="10.5"/>
        <rFont val="Calibri"/>
        <family val="2"/>
      </rPr>
      <t>Coordinated Early Intervening Services (CEIS)</t>
    </r>
    <r>
      <rPr>
        <sz val="10.5"/>
        <rFont val="Calibri"/>
        <family val="2"/>
      </rPr>
      <t>: Up to 15% of Item 3, Part B Allocation.</t>
    </r>
  </si>
  <si>
    <r>
      <rPr>
        <b/>
        <sz val="10.5"/>
        <rFont val="Calibri"/>
        <family val="2"/>
      </rPr>
      <t>TOTAL:</t>
    </r>
    <r>
      <rPr>
        <sz val="10.5"/>
        <rFont val="Calibri"/>
        <family val="2"/>
      </rPr>
      <t xml:space="preserve">   Add items 1-3 and this is the School's Special Education Funds for SY' 2014-2015</t>
    </r>
  </si>
  <si>
    <t xml:space="preserve"> Actual Part B Allocation for SY'2014-2015</t>
  </si>
  <si>
    <r>
      <t>a. If Tribally-controlled/</t>
    </r>
    <r>
      <rPr>
        <b/>
        <sz val="10.5"/>
        <rFont val="Calibri"/>
        <family val="2"/>
      </rPr>
      <t>Grant school</t>
    </r>
    <r>
      <rPr>
        <sz val="10.5"/>
        <rFont val="Calibri"/>
        <family val="2"/>
      </rPr>
      <t xml:space="preserve"> - Indicate C/O from previous year(s). School must follow First in First out (FIFO) </t>
    </r>
  </si>
  <si>
    <r>
      <t xml:space="preserve">SY 2014-15 </t>
    </r>
    <r>
      <rPr>
        <b/>
        <sz val="10.5"/>
        <rFont val="Calibri"/>
        <family val="2"/>
      </rPr>
      <t>15% Instructional ISEP</t>
    </r>
    <r>
      <rPr>
        <sz val="10.5"/>
        <rFont val="Calibri"/>
        <family val="2"/>
      </rPr>
      <t xml:space="preserve"> amount:  Actual amount received. </t>
    </r>
  </si>
  <si>
    <t>Location Code</t>
  </si>
  <si>
    <t>CAU Program</t>
  </si>
  <si>
    <r>
      <t xml:space="preserve">RELATED SERVICES PERSONNEL </t>
    </r>
    <r>
      <rPr>
        <i/>
        <sz val="10.5"/>
        <rFont val="Calibri"/>
        <family val="2"/>
      </rPr>
      <t>(Note:  Document the Full Time Equivalent (FTE) before the appropriate funding source).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</si>
</sst>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00"/>
    <numFmt numFmtId="165" formatCode="[$-409]d\-mmm\-yy;@"/>
    <numFmt numFmtId="166" formatCode="_(&quot;$&quot;* #,##0_);_(&quot;$&quot;* \(#,##0\);_(&quot;$&quot;* &quot;-&quot;??_);_(@_)"/>
    <numFmt numFmtId="167" formatCode="mm/dd/yy;@"/>
    <numFmt numFmtId="168" formatCode="&quot;$&quot;#,##0"/>
    <numFmt numFmtId="169" formatCode="[$-409]mmmm\ d\,\ yyyy;@"/>
  </numFmts>
  <fonts count="60" x14ac:knownFonts="1">
    <font>
      <sz val="11"/>
      <color theme="1"/>
      <name val="Calibri"/>
      <family val="2"/>
      <scheme val="minor"/>
    </font>
    <font>
      <sz val="9"/>
      <color indexed="81"/>
      <name val="Tahoma"/>
      <family val="2"/>
    </font>
    <font>
      <sz val="12"/>
      <color indexed="81"/>
      <name val="Tahoma"/>
      <family val="2"/>
    </font>
    <font>
      <sz val="11"/>
      <color indexed="81"/>
      <name val="Calibri"/>
      <family val="2"/>
    </font>
    <font>
      <sz val="10"/>
      <name val="Arial"/>
      <family val="2"/>
    </font>
    <font>
      <sz val="10"/>
      <name val="Arial"/>
      <family val="2"/>
    </font>
    <font>
      <b/>
      <sz val="11"/>
      <color indexed="8"/>
      <name val="Calibri"/>
      <family val="2"/>
    </font>
    <font>
      <b/>
      <sz val="9"/>
      <color indexed="81"/>
      <name val="Tahoma"/>
      <family val="2"/>
    </font>
    <font>
      <b/>
      <u/>
      <sz val="9"/>
      <color indexed="81"/>
      <name val="Tahoma"/>
      <family val="2"/>
    </font>
    <font>
      <sz val="10.5"/>
      <name val="Calibri"/>
      <family val="2"/>
    </font>
    <font>
      <b/>
      <sz val="10"/>
      <name val="Arial"/>
      <family val="2"/>
    </font>
    <font>
      <b/>
      <sz val="10.5"/>
      <name val="Calibri"/>
      <family val="2"/>
    </font>
    <font>
      <i/>
      <sz val="10.5"/>
      <name val="Calibri"/>
      <family val="2"/>
    </font>
    <font>
      <sz val="10.5"/>
      <color indexed="10"/>
      <name val="Calibri"/>
      <family val="2"/>
    </font>
    <font>
      <b/>
      <sz val="11"/>
      <name val="Times New Roman"/>
      <family val="1"/>
    </font>
    <font>
      <sz val="11"/>
      <name val="Arial"/>
      <family val="2"/>
    </font>
    <font>
      <sz val="10"/>
      <color indexed="81"/>
      <name val="Tahoma"/>
      <family val="2"/>
    </font>
    <font>
      <u/>
      <sz val="11"/>
      <color indexed="8"/>
      <name val="Calibri"/>
      <family val="2"/>
    </font>
    <font>
      <sz val="11"/>
      <color indexed="8"/>
      <name val="Sylfaen"/>
      <family val="1"/>
    </font>
    <font>
      <sz val="11"/>
      <color indexed="8"/>
      <name val="Calibri"/>
      <family val="2"/>
    </font>
    <font>
      <b/>
      <u/>
      <sz val="11"/>
      <color indexed="8"/>
      <name val="Calibri"/>
      <family val="2"/>
    </font>
    <font>
      <b/>
      <sz val="11"/>
      <color indexed="8"/>
      <name val="Sylfaen"/>
      <family val="1"/>
    </font>
    <font>
      <sz val="9"/>
      <color indexed="8"/>
      <name val="Sylfaen"/>
      <family val="1"/>
    </font>
    <font>
      <sz val="9"/>
      <color indexed="8"/>
      <name val="Tahoma"/>
      <family val="2"/>
    </font>
    <font>
      <sz val="11"/>
      <color theme="1"/>
      <name val="Calibri"/>
      <family val="2"/>
      <scheme val="minor"/>
    </font>
    <font>
      <sz val="11"/>
      <color theme="0"/>
      <name val="Calibri"/>
      <family val="2"/>
      <scheme val="minor"/>
    </font>
    <font>
      <b/>
      <sz val="11"/>
      <color theme="0"/>
      <name val="Calibri"/>
      <family val="2"/>
      <scheme val="minor"/>
    </font>
    <font>
      <sz val="11"/>
      <color rgb="FF006100"/>
      <name val="Calibri"/>
      <family val="2"/>
      <scheme val="minor"/>
    </font>
    <font>
      <u/>
      <sz val="10"/>
      <color theme="10"/>
      <name val="Arial"/>
      <family val="2"/>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3.5"/>
      <color theme="1"/>
      <name val="Calibri"/>
      <family val="2"/>
      <scheme val="minor"/>
    </font>
    <font>
      <b/>
      <sz val="18"/>
      <color theme="1"/>
      <name val="Calibri"/>
      <family val="2"/>
      <scheme val="minor"/>
    </font>
    <font>
      <sz val="10.5"/>
      <color theme="0" tint="-0.249977111117893"/>
      <name val="Calibri"/>
      <family val="2"/>
    </font>
    <font>
      <b/>
      <u/>
      <sz val="11"/>
      <color theme="1"/>
      <name val="Calibri"/>
      <family val="2"/>
      <scheme val="minor"/>
    </font>
    <font>
      <b/>
      <u/>
      <sz val="11"/>
      <color rgb="FF000000"/>
      <name val="Calibri"/>
      <family val="2"/>
      <scheme val="minor"/>
    </font>
    <font>
      <sz val="12"/>
      <color rgb="FF000000"/>
      <name val="Calibri"/>
      <family val="2"/>
      <scheme val="minor"/>
    </font>
    <font>
      <sz val="11"/>
      <color rgb="FF000000"/>
      <name val="Calibri"/>
      <family val="2"/>
      <scheme val="minor"/>
    </font>
    <font>
      <sz val="11"/>
      <color theme="1"/>
      <name val="Calibri"/>
      <family val="2"/>
    </font>
    <font>
      <sz val="11"/>
      <color theme="1"/>
      <name val="Arial"/>
      <family val="2"/>
    </font>
    <font>
      <i/>
      <sz val="10"/>
      <color rgb="FFFF0000"/>
      <name val="Calibri"/>
      <family val="2"/>
    </font>
    <font>
      <b/>
      <sz val="11"/>
      <color rgb="FF000000"/>
      <name val="Calibri"/>
      <family val="2"/>
    </font>
    <font>
      <sz val="14"/>
      <color theme="1"/>
      <name val="Calibri"/>
      <family val="2"/>
      <scheme val="minor"/>
    </font>
    <font>
      <u/>
      <sz val="10"/>
      <color rgb="FF0000FF"/>
      <name val="Arial"/>
      <family val="2"/>
    </font>
    <font>
      <sz val="10.5"/>
      <name val="Calibri"/>
      <family val="2"/>
      <scheme val="minor"/>
    </font>
    <font>
      <b/>
      <sz val="14"/>
      <color theme="1"/>
      <name val="Calibri"/>
      <family val="2"/>
      <scheme val="minor"/>
    </font>
    <font>
      <sz val="10.5"/>
      <color indexed="48"/>
      <name val="Calibri"/>
      <family val="2"/>
    </font>
    <font>
      <b/>
      <sz val="10.5"/>
      <name val="Arial"/>
      <family val="2"/>
    </font>
    <font>
      <i/>
      <sz val="10.5"/>
      <name val="Arial"/>
      <family val="2"/>
    </font>
    <font>
      <u/>
      <sz val="9"/>
      <color indexed="81"/>
      <name val="Tahoma"/>
      <family val="2"/>
    </font>
    <font>
      <b/>
      <sz val="11"/>
      <color rgb="FF000000"/>
      <name val="Calibri"/>
      <family val="2"/>
      <scheme val="minor"/>
    </font>
    <font>
      <sz val="10"/>
      <color theme="1"/>
      <name val="Calibri"/>
      <family val="2"/>
      <scheme val="minor"/>
    </font>
    <font>
      <sz val="9"/>
      <color theme="1"/>
      <name val="Calibri"/>
      <family val="2"/>
      <scheme val="minor"/>
    </font>
    <font>
      <b/>
      <sz val="11"/>
      <color theme="1"/>
      <name val="Calibri"/>
      <family val="2"/>
    </font>
    <font>
      <i/>
      <sz val="11"/>
      <color indexed="8"/>
      <name val="Calibri"/>
      <family val="2"/>
    </font>
    <font>
      <sz val="11"/>
      <color rgb="FF000000"/>
      <name val="Calibri"/>
      <family val="2"/>
    </font>
    <font>
      <sz val="8"/>
      <color rgb="FFFF0000"/>
      <name val="Calibri"/>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A5A5A5"/>
      </patternFill>
    </fill>
    <fill>
      <patternFill patternType="solid">
        <fgColor rgb="FFC6EFCE"/>
      </patternFill>
    </fill>
    <fill>
      <patternFill patternType="solid">
        <fgColor rgb="FFFFFFCC"/>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BFBFBF"/>
        <bgColor rgb="FF000000"/>
      </patternFill>
    </fill>
    <fill>
      <patternFill patternType="solid">
        <fgColor theme="0" tint="-0.34998626667073579"/>
        <bgColor indexed="64"/>
      </patternFill>
    </fill>
    <fill>
      <patternFill patternType="solid">
        <fgColor theme="4" tint="0.59999389629810485"/>
        <bgColor indexed="64"/>
      </patternFill>
    </fill>
    <fill>
      <patternFill patternType="solid">
        <fgColor rgb="FFD9D9D9"/>
        <bgColor rgb="FF000000"/>
      </patternFill>
    </fill>
    <fill>
      <patternFill patternType="solid">
        <fgColor theme="6"/>
      </patternFill>
    </fill>
    <fill>
      <patternFill patternType="solid">
        <fgColor theme="1" tint="0.499984740745262"/>
        <bgColor indexed="64"/>
      </patternFill>
    </fill>
    <fill>
      <patternFill patternType="solid">
        <fgColor theme="1"/>
        <bgColor indexed="64"/>
      </patternFill>
    </fill>
    <fill>
      <patternFill patternType="solid">
        <fgColor rgb="FF76923C"/>
        <bgColor indexed="64"/>
      </patternFill>
    </fill>
    <fill>
      <patternFill patternType="solid">
        <fgColor theme="0"/>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7">
    <xf numFmtId="0" fontId="0" fillId="0" borderId="0"/>
    <xf numFmtId="0" fontId="26" fillId="4" borderId="37" applyNumberFormat="0" applyAlignment="0" applyProtection="0"/>
    <xf numFmtId="44" fontId="24" fillId="0" borderId="0" applyFont="0" applyFill="0" applyBorder="0" applyAlignment="0" applyProtection="0"/>
    <xf numFmtId="44" fontId="5" fillId="0" borderId="0" applyFont="0" applyFill="0" applyBorder="0" applyAlignment="0" applyProtection="0"/>
    <xf numFmtId="0" fontId="27" fillId="5" borderId="0" applyNumberFormat="0" applyBorder="0" applyAlignment="0" applyProtection="0"/>
    <xf numFmtId="0" fontId="28" fillId="0" borderId="0" applyNumberFormat="0" applyFill="0" applyBorder="0" applyAlignment="0" applyProtection="0"/>
    <xf numFmtId="0" fontId="5" fillId="0" borderId="0"/>
    <xf numFmtId="0" fontId="4" fillId="0" borderId="0"/>
    <xf numFmtId="0" fontId="5" fillId="0" borderId="0"/>
    <xf numFmtId="0" fontId="5" fillId="0" borderId="0"/>
    <xf numFmtId="0" fontId="24" fillId="6" borderId="38" applyNumberFormat="0" applyFont="0" applyAlignment="0" applyProtection="0"/>
    <xf numFmtId="9" fontId="24" fillId="0" borderId="0" applyFont="0" applyFill="0" applyBorder="0" applyAlignment="0" applyProtection="0"/>
    <xf numFmtId="0" fontId="25" fillId="21" borderId="0" applyNumberFormat="0" applyBorder="0" applyAlignment="0" applyProtection="0"/>
    <xf numFmtId="44" fontId="4" fillId="0" borderId="0" applyFont="0" applyFill="0" applyBorder="0" applyAlignment="0" applyProtection="0"/>
    <xf numFmtId="0" fontId="4" fillId="0" borderId="0"/>
    <xf numFmtId="0" fontId="4" fillId="0" borderId="0"/>
    <xf numFmtId="0" fontId="4" fillId="0" borderId="0"/>
  </cellStyleXfs>
  <cellXfs count="863">
    <xf numFmtId="0" fontId="0" fillId="0" borderId="0" xfId="0"/>
    <xf numFmtId="0" fontId="0" fillId="0" borderId="0" xfId="0"/>
    <xf numFmtId="44" fontId="0" fillId="0" borderId="1" xfId="0" applyNumberFormat="1" applyBorder="1"/>
    <xf numFmtId="44" fontId="24" fillId="0" borderId="1" xfId="2" applyFont="1" applyFill="1" applyBorder="1"/>
    <xf numFmtId="44" fontId="24" fillId="0" borderId="1" xfId="2" applyFont="1" applyBorder="1" applyAlignment="1">
      <alignment horizontal="left" vertical="top" wrapText="1"/>
    </xf>
    <xf numFmtId="0" fontId="0" fillId="0" borderId="1" xfId="0" applyFont="1" applyBorder="1" applyAlignment="1">
      <alignment vertical="top" wrapText="1"/>
    </xf>
    <xf numFmtId="44" fontId="0" fillId="7" borderId="1" xfId="0" applyNumberFormat="1" applyFill="1" applyBorder="1"/>
    <xf numFmtId="0" fontId="30" fillId="0" borderId="1" xfId="0" applyFont="1" applyBorder="1" applyAlignment="1">
      <alignment vertical="top" wrapText="1"/>
    </xf>
    <xf numFmtId="44" fontId="0" fillId="7" borderId="1" xfId="0" applyNumberFormat="1" applyFill="1" applyBorder="1" applyAlignment="1">
      <alignment vertical="top"/>
    </xf>
    <xf numFmtId="0" fontId="29" fillId="0" borderId="1" xfId="0" applyFont="1" applyFill="1" applyBorder="1" applyAlignment="1">
      <alignment horizontal="left" vertical="top" wrapText="1"/>
    </xf>
    <xf numFmtId="164" fontId="0" fillId="0" borderId="1" xfId="0" applyNumberFormat="1" applyBorder="1"/>
    <xf numFmtId="0" fontId="0" fillId="0" borderId="0" xfId="0" applyAlignment="1">
      <alignment vertical="top"/>
    </xf>
    <xf numFmtId="0" fontId="0" fillId="0" borderId="0" xfId="0" applyAlignment="1">
      <alignment horizontal="left" vertical="top" wrapText="1"/>
    </xf>
    <xf numFmtId="0" fontId="30" fillId="0" borderId="1" xfId="0" applyFont="1" applyFill="1" applyBorder="1" applyAlignment="1">
      <alignment horizontal="right"/>
    </xf>
    <xf numFmtId="44" fontId="0" fillId="8" borderId="1" xfId="0" applyNumberFormat="1" applyFill="1" applyBorder="1" applyAlignment="1">
      <alignment vertical="top"/>
    </xf>
    <xf numFmtId="0" fontId="30" fillId="0" borderId="1" xfId="0" applyFont="1" applyFill="1" applyBorder="1" applyAlignment="1">
      <alignment vertical="top"/>
    </xf>
    <xf numFmtId="0" fontId="30" fillId="0" borderId="1" xfId="0" applyFont="1" applyFill="1" applyBorder="1" applyAlignment="1">
      <alignment horizontal="left" vertical="top"/>
    </xf>
    <xf numFmtId="0" fontId="0" fillId="0" borderId="2" xfId="0" applyFont="1" applyBorder="1" applyAlignment="1">
      <alignment horizontal="left" vertical="top" wrapText="1"/>
    </xf>
    <xf numFmtId="9" fontId="24" fillId="0" borderId="2" xfId="11" applyFont="1" applyBorder="1" applyAlignment="1">
      <alignment horizontal="left" vertical="top" wrapText="1"/>
    </xf>
    <xf numFmtId="0" fontId="30" fillId="0" borderId="2" xfId="0" applyFont="1" applyBorder="1" applyAlignment="1">
      <alignment vertical="top" wrapText="1"/>
    </xf>
    <xf numFmtId="0" fontId="0" fillId="0" borderId="2" xfId="0" applyFont="1" applyBorder="1" applyAlignment="1">
      <alignment vertical="top" wrapText="1"/>
    </xf>
    <xf numFmtId="0" fontId="30" fillId="0" borderId="3" xfId="0" applyFont="1" applyFill="1" applyBorder="1" applyAlignment="1">
      <alignment horizontal="left" vertical="top"/>
    </xf>
    <xf numFmtId="0" fontId="30" fillId="0" borderId="4" xfId="0" applyFont="1" applyFill="1" applyBorder="1" applyAlignment="1">
      <alignment horizontal="right"/>
    </xf>
    <xf numFmtId="164" fontId="0" fillId="0" borderId="4" xfId="0" applyNumberFormat="1" applyBorder="1"/>
    <xf numFmtId="0" fontId="30" fillId="0" borderId="2" xfId="0" applyFont="1" applyFill="1" applyBorder="1" applyAlignment="1">
      <alignment vertical="top"/>
    </xf>
    <xf numFmtId="44" fontId="30" fillId="0" borderId="1" xfId="0" applyNumberFormat="1" applyFont="1" applyFill="1" applyBorder="1" applyAlignment="1">
      <alignment horizontal="right"/>
    </xf>
    <xf numFmtId="0" fontId="0" fillId="0" borderId="0" xfId="0" applyAlignment="1">
      <alignment horizontal="center" vertical="top" wrapText="1"/>
    </xf>
    <xf numFmtId="0" fontId="0" fillId="0" borderId="1" xfId="0" applyFont="1" applyBorder="1" applyAlignment="1">
      <alignment horizontal="left"/>
    </xf>
    <xf numFmtId="0" fontId="0" fillId="0" borderId="1" xfId="0" applyBorder="1" applyAlignment="1">
      <alignment horizontal="center"/>
    </xf>
    <xf numFmtId="0" fontId="0" fillId="0" borderId="0" xfId="0" applyFill="1"/>
    <xf numFmtId="0" fontId="0" fillId="0" borderId="0" xfId="0" applyAlignment="1"/>
    <xf numFmtId="0" fontId="0" fillId="0" borderId="1" xfId="0" applyFont="1" applyBorder="1" applyAlignment="1">
      <alignment vertical="top"/>
    </xf>
    <xf numFmtId="0" fontId="32" fillId="0" borderId="0" xfId="0" applyFont="1" applyAlignment="1">
      <alignment vertical="center"/>
    </xf>
    <xf numFmtId="0" fontId="0" fillId="0" borderId="0" xfId="0" applyAlignment="1">
      <alignment vertical="top" wrapText="1"/>
    </xf>
    <xf numFmtId="0" fontId="33" fillId="0" borderId="0" xfId="0" applyFont="1" applyAlignment="1">
      <alignment vertical="top" wrapText="1"/>
    </xf>
    <xf numFmtId="44" fontId="24" fillId="0" borderId="0" xfId="2" applyFont="1" applyAlignment="1"/>
    <xf numFmtId="0" fontId="0" fillId="0" borderId="1" xfId="0" applyBorder="1" applyAlignment="1">
      <alignment vertical="center" wrapText="1"/>
    </xf>
    <xf numFmtId="0" fontId="31" fillId="0" borderId="1" xfId="0" applyFont="1" applyFill="1" applyBorder="1" applyAlignment="1">
      <alignment horizontal="left" vertical="top"/>
    </xf>
    <xf numFmtId="165" fontId="0" fillId="0" borderId="0" xfId="0" applyNumberFormat="1" applyAlignment="1">
      <alignment vertical="top"/>
    </xf>
    <xf numFmtId="165" fontId="0" fillId="0" borderId="0" xfId="0" applyNumberFormat="1" applyAlignment="1">
      <alignment vertical="top" wrapText="1"/>
    </xf>
    <xf numFmtId="0" fontId="29" fillId="10" borderId="1" xfId="0" applyFont="1" applyFill="1" applyBorder="1" applyAlignment="1">
      <alignment horizontal="left" vertical="top"/>
    </xf>
    <xf numFmtId="0" fontId="30" fillId="0" borderId="2" xfId="0" applyFont="1" applyFill="1" applyBorder="1" applyAlignment="1">
      <alignment horizontal="left" vertical="top"/>
    </xf>
    <xf numFmtId="0" fontId="0" fillId="0" borderId="0" xfId="0" applyFill="1" applyAlignment="1">
      <alignment horizontal="left" vertical="top"/>
    </xf>
    <xf numFmtId="0" fontId="0" fillId="8" borderId="0" xfId="0" applyFill="1"/>
    <xf numFmtId="0" fontId="31" fillId="0" borderId="1" xfId="0" applyFont="1" applyFill="1" applyBorder="1" applyAlignment="1">
      <alignment horizontal="right"/>
    </xf>
    <xf numFmtId="166" fontId="24" fillId="0" borderId="1" xfId="2" applyNumberFormat="1" applyFont="1" applyBorder="1" applyAlignment="1">
      <alignment horizontal="left" vertical="top"/>
    </xf>
    <xf numFmtId="166" fontId="24" fillId="7" borderId="1" xfId="2" applyNumberFormat="1" applyFont="1" applyFill="1" applyBorder="1"/>
    <xf numFmtId="166" fontId="24" fillId="0" borderId="1" xfId="2" applyNumberFormat="1" applyFont="1" applyFill="1" applyBorder="1"/>
    <xf numFmtId="166" fontId="24" fillId="7" borderId="1" xfId="11" applyNumberFormat="1" applyFont="1" applyFill="1" applyBorder="1"/>
    <xf numFmtId="0" fontId="29" fillId="0" borderId="1" xfId="0" applyFont="1" applyFill="1" applyBorder="1" applyAlignment="1"/>
    <xf numFmtId="0" fontId="30" fillId="0" borderId="8" xfId="0" applyFont="1" applyBorder="1" applyAlignment="1">
      <alignment vertical="top" wrapText="1"/>
    </xf>
    <xf numFmtId="0" fontId="29" fillId="0" borderId="0" xfId="0" applyFont="1" applyAlignment="1">
      <alignment vertical="top"/>
    </xf>
    <xf numFmtId="44" fontId="0" fillId="7" borderId="1" xfId="0" applyNumberFormat="1" applyFill="1" applyBorder="1" applyAlignment="1"/>
    <xf numFmtId="0" fontId="24" fillId="7" borderId="1" xfId="11" applyNumberFormat="1" applyFont="1" applyFill="1" applyBorder="1" applyAlignment="1">
      <alignment horizontal="center" vertical="center"/>
    </xf>
    <xf numFmtId="0" fontId="24" fillId="7" borderId="1" xfId="2" applyNumberFormat="1" applyFont="1" applyFill="1" applyBorder="1" applyAlignment="1">
      <alignment horizontal="center" vertical="center"/>
    </xf>
    <xf numFmtId="0" fontId="30" fillId="0" borderId="9" xfId="0" applyFont="1" applyBorder="1" applyAlignment="1">
      <alignment vertical="top" wrapText="1"/>
    </xf>
    <xf numFmtId="0" fontId="29" fillId="0" borderId="1" xfId="0" applyFont="1" applyFill="1" applyBorder="1" applyAlignment="1">
      <alignment horizontal="center" vertical="center"/>
    </xf>
    <xf numFmtId="44" fontId="24" fillId="0" borderId="1" xfId="2" applyFont="1" applyBorder="1" applyAlignment="1">
      <alignment horizontal="center" vertical="center" wrapText="1"/>
    </xf>
    <xf numFmtId="9" fontId="24" fillId="7" borderId="1" xfId="11" applyFont="1" applyFill="1" applyBorder="1" applyAlignment="1">
      <alignment horizontal="center" vertical="center"/>
    </xf>
    <xf numFmtId="44" fontId="24" fillId="0" borderId="1" xfId="2" applyFont="1" applyBorder="1" applyAlignment="1">
      <alignment horizontal="center" vertical="center"/>
    </xf>
    <xf numFmtId="44" fontId="24" fillId="7" borderId="1" xfId="2" applyFont="1" applyFill="1" applyBorder="1" applyAlignment="1">
      <alignment horizontal="center" vertical="center"/>
    </xf>
    <xf numFmtId="9" fontId="24" fillId="9" borderId="1" xfId="11" applyFont="1" applyFill="1" applyBorder="1"/>
    <xf numFmtId="0" fontId="0" fillId="0" borderId="1" xfId="0" applyFont="1" applyFill="1" applyBorder="1" applyAlignment="1">
      <alignment vertical="top" wrapText="1"/>
    </xf>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Border="1" applyAlignment="1">
      <alignment wrapText="1"/>
    </xf>
    <xf numFmtId="0" fontId="32" fillId="0" borderId="0" xfId="0" applyFont="1" applyAlignment="1">
      <alignment vertical="top"/>
    </xf>
    <xf numFmtId="0" fontId="29" fillId="0" borderId="1" xfId="0" applyFont="1" applyFill="1" applyBorder="1" applyAlignment="1">
      <alignment vertical="center"/>
    </xf>
    <xf numFmtId="0" fontId="0" fillId="0" borderId="0" xfId="0" applyFill="1" applyAlignment="1"/>
    <xf numFmtId="0" fontId="0" fillId="0" borderId="0" xfId="0" applyFill="1" applyAlignment="1">
      <alignment vertical="top"/>
    </xf>
    <xf numFmtId="44" fontId="0" fillId="8" borderId="1" xfId="0" applyNumberFormat="1" applyFill="1" applyBorder="1" applyAlignment="1"/>
    <xf numFmtId="0" fontId="0" fillId="11" borderId="0" xfId="0" applyFill="1"/>
    <xf numFmtId="0" fontId="0" fillId="11" borderId="0" xfId="0" applyFill="1" applyAlignment="1"/>
    <xf numFmtId="0" fontId="0" fillId="0" borderId="0" xfId="0" applyFill="1" applyBorder="1" applyAlignment="1">
      <alignment horizontal="center" wrapText="1"/>
    </xf>
    <xf numFmtId="166" fontId="24" fillId="7" borderId="8" xfId="2" applyNumberFormat="1" applyFont="1" applyFill="1" applyBorder="1"/>
    <xf numFmtId="0" fontId="30" fillId="0" borderId="12" xfId="0" applyFont="1" applyBorder="1" applyAlignment="1">
      <alignment vertical="top" wrapText="1"/>
    </xf>
    <xf numFmtId="0" fontId="30" fillId="0" borderId="10" xfId="0" applyFont="1" applyBorder="1" applyAlignment="1">
      <alignment horizontal="left" vertical="top" wrapText="1"/>
    </xf>
    <xf numFmtId="0" fontId="0" fillId="0" borderId="0" xfId="0"/>
    <xf numFmtId="44" fontId="0" fillId="0" borderId="1" xfId="0" applyNumberFormat="1" applyBorder="1"/>
    <xf numFmtId="164" fontId="0" fillId="0" borderId="1" xfId="0" applyNumberFormat="1" applyBorder="1"/>
    <xf numFmtId="0" fontId="25" fillId="12" borderId="1" xfId="0" applyFont="1" applyFill="1" applyBorder="1" applyAlignment="1">
      <alignment horizontal="center"/>
    </xf>
    <xf numFmtId="164" fontId="0" fillId="11" borderId="1" xfId="0" applyNumberFormat="1" applyFill="1" applyBorder="1"/>
    <xf numFmtId="164" fontId="0" fillId="13" borderId="1" xfId="0" applyNumberFormat="1" applyFill="1" applyBorder="1"/>
    <xf numFmtId="168" fontId="0" fillId="0" borderId="1" xfId="0" applyNumberFormat="1" applyFont="1" applyBorder="1" applyAlignment="1">
      <alignment horizontal="right"/>
    </xf>
    <xf numFmtId="164" fontId="0" fillId="0" borderId="1" xfId="0" applyNumberFormat="1" applyBorder="1" applyAlignment="1"/>
    <xf numFmtId="0" fontId="26" fillId="12" borderId="1" xfId="0" applyFont="1" applyFill="1" applyBorder="1" applyAlignment="1">
      <alignment vertical="center"/>
    </xf>
    <xf numFmtId="164" fontId="25" fillId="12" borderId="1" xfId="0" applyNumberFormat="1" applyFont="1" applyFill="1" applyBorder="1" applyAlignment="1">
      <alignment horizontal="center"/>
    </xf>
    <xf numFmtId="164" fontId="25" fillId="12" borderId="1" xfId="0" applyNumberFormat="1" applyFont="1" applyFill="1" applyBorder="1" applyAlignment="1"/>
    <xf numFmtId="164" fontId="24" fillId="11" borderId="1" xfId="2" applyNumberFormat="1" applyFont="1" applyFill="1" applyBorder="1" applyAlignment="1">
      <alignment horizontal="right"/>
    </xf>
    <xf numFmtId="164" fontId="24" fillId="11" borderId="1" xfId="2" applyNumberFormat="1" applyFont="1" applyFill="1" applyBorder="1" applyAlignment="1"/>
    <xf numFmtId="164" fontId="24" fillId="0" borderId="1" xfId="2" applyNumberFormat="1" applyFont="1" applyBorder="1" applyAlignment="1">
      <alignment horizontal="right"/>
    </xf>
    <xf numFmtId="0" fontId="0" fillId="0" borderId="1" xfId="0" applyFont="1" applyFill="1" applyBorder="1"/>
    <xf numFmtId="0" fontId="0" fillId="7" borderId="1" xfId="0" applyFont="1" applyFill="1" applyBorder="1"/>
    <xf numFmtId="164" fontId="24" fillId="7" borderId="1" xfId="2" applyNumberFormat="1" applyFont="1" applyFill="1" applyBorder="1" applyAlignment="1">
      <alignment horizontal="right"/>
    </xf>
    <xf numFmtId="164" fontId="0" fillId="7" borderId="1" xfId="0" applyNumberFormat="1" applyFill="1" applyBorder="1" applyAlignment="1"/>
    <xf numFmtId="164" fontId="0" fillId="11" borderId="1" xfId="0" applyNumberFormat="1" applyFill="1" applyBorder="1" applyAlignment="1"/>
    <xf numFmtId="0" fontId="0" fillId="0" borderId="1" xfId="0" applyFont="1" applyBorder="1" applyAlignment="1">
      <alignment horizontal="center"/>
    </xf>
    <xf numFmtId="0" fontId="31" fillId="11" borderId="1" xfId="10" applyFont="1" applyFill="1" applyBorder="1" applyAlignment="1">
      <alignment horizontal="center" vertical="top"/>
    </xf>
    <xf numFmtId="0" fontId="0" fillId="0" borderId="0" xfId="0" applyAlignment="1">
      <alignment horizontal="left" vertical="top" wrapText="1"/>
    </xf>
    <xf numFmtId="166" fontId="30" fillId="11" borderId="1" xfId="11" applyNumberFormat="1" applyFont="1" applyFill="1" applyBorder="1"/>
    <xf numFmtId="44" fontId="30" fillId="11" borderId="1" xfId="0" applyNumberFormat="1" applyFont="1" applyFill="1" applyBorder="1" applyAlignment="1">
      <alignment vertical="top"/>
    </xf>
    <xf numFmtId="0" fontId="28" fillId="0" borderId="0" xfId="5"/>
    <xf numFmtId="0" fontId="34" fillId="0" borderId="0" xfId="0" applyFont="1" applyAlignment="1">
      <alignment vertical="center"/>
    </xf>
    <xf numFmtId="0" fontId="0" fillId="0" borderId="0" xfId="0" applyAlignment="1">
      <alignment horizontal="left" vertical="center" indent="1"/>
    </xf>
    <xf numFmtId="0" fontId="28" fillId="0" borderId="0" xfId="5" applyAlignment="1">
      <alignment horizontal="left" vertical="center" indent="1"/>
    </xf>
    <xf numFmtId="0" fontId="29" fillId="0" borderId="0" xfId="0" applyFont="1" applyAlignment="1">
      <alignment horizontal="left" vertical="center" indent="1"/>
    </xf>
    <xf numFmtId="0" fontId="35" fillId="0" borderId="0" xfId="0" applyFont="1" applyAlignment="1">
      <alignment vertical="center"/>
    </xf>
    <xf numFmtId="0" fontId="29" fillId="0" borderId="0" xfId="0" applyFont="1" applyAlignment="1">
      <alignment horizontal="center" vertical="center"/>
    </xf>
    <xf numFmtId="0" fontId="0" fillId="0" borderId="0" xfId="0" applyAlignment="1">
      <alignment horizontal="left" vertical="center"/>
    </xf>
    <xf numFmtId="0" fontId="0" fillId="0" borderId="7" xfId="0"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5" xfId="0" applyBorder="1" applyAlignment="1">
      <alignment horizontal="left" vertical="top" wrapText="1"/>
    </xf>
    <xf numFmtId="0" fontId="0" fillId="0" borderId="0" xfId="0"/>
    <xf numFmtId="0" fontId="0" fillId="0" borderId="1" xfId="0" applyFont="1" applyBorder="1" applyAlignment="1"/>
    <xf numFmtId="9" fontId="24" fillId="0" borderId="1" xfId="11" applyFont="1" applyBorder="1" applyAlignment="1">
      <alignment horizontal="left" vertical="top" wrapText="1"/>
    </xf>
    <xf numFmtId="9" fontId="24" fillId="7" borderId="1" xfId="11" applyFont="1" applyFill="1" applyBorder="1" applyAlignment="1">
      <alignment horizontal="left" vertical="top"/>
    </xf>
    <xf numFmtId="9" fontId="24" fillId="7" borderId="1" xfId="11" applyFont="1" applyFill="1" applyBorder="1"/>
    <xf numFmtId="0" fontId="0" fillId="0" borderId="1" xfId="0" applyBorder="1"/>
    <xf numFmtId="44" fontId="24" fillId="7" borderId="1" xfId="2" applyFont="1" applyFill="1" applyBorder="1" applyAlignment="1"/>
    <xf numFmtId="9" fontId="24" fillId="0" borderId="10" xfId="11" applyFont="1" applyBorder="1" applyAlignment="1">
      <alignment horizontal="left" vertical="top" wrapText="1"/>
    </xf>
    <xf numFmtId="9" fontId="24" fillId="0" borderId="0" xfId="11" applyFont="1" applyFill="1" applyBorder="1" applyAlignment="1">
      <alignment horizontal="left" vertical="top"/>
    </xf>
    <xf numFmtId="0" fontId="14" fillId="0" borderId="0" xfId="0" applyFont="1" applyAlignment="1">
      <alignment vertical="center"/>
    </xf>
    <xf numFmtId="0" fontId="0" fillId="0" borderId="0" xfId="0" applyFont="1"/>
    <xf numFmtId="0" fontId="14" fillId="0" borderId="0" xfId="0" applyFont="1" applyAlignment="1">
      <alignment horizontal="center" vertical="center"/>
    </xf>
    <xf numFmtId="0" fontId="0" fillId="0" borderId="17" xfId="0" applyBorder="1" applyAlignment="1">
      <alignment horizontal="left" vertical="top"/>
    </xf>
    <xf numFmtId="0" fontId="0" fillId="0" borderId="15" xfId="0" applyBorder="1" applyAlignment="1">
      <alignment vertical="top"/>
    </xf>
    <xf numFmtId="0" fontId="0" fillId="0" borderId="17" xfId="0" applyBorder="1" applyAlignment="1">
      <alignment vertical="top"/>
    </xf>
    <xf numFmtId="0" fontId="0" fillId="0" borderId="15" xfId="0" applyBorder="1" applyAlignment="1">
      <alignment vertical="top" wrapText="1"/>
    </xf>
    <xf numFmtId="165" fontId="0" fillId="0" borderId="15" xfId="0" applyNumberFormat="1" applyBorder="1" applyAlignment="1">
      <alignment vertical="top"/>
    </xf>
    <xf numFmtId="0" fontId="0" fillId="0" borderId="15" xfId="0" applyBorder="1" applyAlignment="1">
      <alignment horizontal="left" vertical="top"/>
    </xf>
    <xf numFmtId="0" fontId="0" fillId="0" borderId="17" xfId="0" applyFill="1" applyBorder="1" applyAlignment="1">
      <alignment vertical="top"/>
    </xf>
    <xf numFmtId="0" fontId="0" fillId="0" borderId="15" xfId="0" applyFill="1" applyBorder="1" applyAlignment="1">
      <alignment vertical="top"/>
    </xf>
    <xf numFmtId="0" fontId="0" fillId="0" borderId="18" xfId="0" applyBorder="1" applyAlignment="1">
      <alignment vertical="top"/>
    </xf>
    <xf numFmtId="0" fontId="0" fillId="0" borderId="19" xfId="0" applyBorder="1" applyAlignment="1">
      <alignment horizontal="left" vertical="top"/>
    </xf>
    <xf numFmtId="0" fontId="32" fillId="0" borderId="17" xfId="0" applyFont="1" applyBorder="1" applyAlignment="1">
      <alignment horizontal="left" vertical="center"/>
    </xf>
    <xf numFmtId="0" fontId="32" fillId="0" borderId="15" xfId="0" applyFont="1" applyBorder="1" applyAlignment="1">
      <alignment vertical="center"/>
    </xf>
    <xf numFmtId="0" fontId="0" fillId="0" borderId="17" xfId="0" applyBorder="1" applyAlignment="1">
      <alignment horizontal="center" vertical="top"/>
    </xf>
    <xf numFmtId="0" fontId="33" fillId="0" borderId="15" xfId="0" applyFont="1" applyBorder="1" applyAlignment="1">
      <alignment vertical="top" wrapText="1"/>
    </xf>
    <xf numFmtId="165" fontId="0" fillId="0" borderId="15" xfId="0" applyNumberFormat="1" applyBorder="1" applyAlignment="1">
      <alignment vertical="top" wrapText="1"/>
    </xf>
    <xf numFmtId="0" fontId="0" fillId="0" borderId="17" xfId="0" applyFill="1" applyBorder="1" applyAlignment="1">
      <alignment horizontal="center" vertical="top"/>
    </xf>
    <xf numFmtId="0" fontId="0" fillId="0" borderId="15" xfId="0" applyFill="1" applyBorder="1" applyAlignment="1">
      <alignment vertical="top" wrapText="1"/>
    </xf>
    <xf numFmtId="0" fontId="33" fillId="0" borderId="15" xfId="0" applyFont="1" applyBorder="1" applyAlignment="1">
      <alignment horizontal="left" vertical="top" wrapText="1"/>
    </xf>
    <xf numFmtId="0" fontId="0" fillId="0" borderId="18" xfId="0" applyBorder="1" applyAlignment="1">
      <alignment horizontal="center" vertical="top"/>
    </xf>
    <xf numFmtId="0" fontId="33" fillId="0" borderId="19" xfId="0" applyFont="1" applyBorder="1" applyAlignment="1">
      <alignment horizontal="left" vertical="top" wrapText="1"/>
    </xf>
    <xf numFmtId="164" fontId="24" fillId="0" borderId="1" xfId="2" applyNumberFormat="1" applyFont="1" applyFill="1" applyBorder="1" applyAlignment="1">
      <alignment horizontal="right"/>
    </xf>
    <xf numFmtId="164" fontId="0" fillId="0" borderId="1" xfId="0" applyNumberFormat="1" applyFill="1" applyBorder="1" applyAlignment="1"/>
    <xf numFmtId="0" fontId="0" fillId="0" borderId="1" xfId="0" applyFont="1" applyFill="1" applyBorder="1" applyAlignment="1">
      <alignment horizontal="left"/>
    </xf>
    <xf numFmtId="0" fontId="0" fillId="11" borderId="1" xfId="0" applyFont="1" applyFill="1" applyBorder="1" applyAlignment="1"/>
    <xf numFmtId="164" fontId="0" fillId="0" borderId="1" xfId="0" applyNumberFormat="1" applyFill="1" applyBorder="1"/>
    <xf numFmtId="0" fontId="0" fillId="7" borderId="1" xfId="0" applyFont="1" applyFill="1" applyBorder="1" applyAlignment="1">
      <alignment horizontal="center"/>
    </xf>
    <xf numFmtId="0" fontId="0" fillId="7" borderId="1" xfId="0" applyFont="1" applyFill="1" applyBorder="1" applyAlignment="1"/>
    <xf numFmtId="164" fontId="0" fillId="7" borderId="1" xfId="0" applyNumberFormat="1" applyFill="1" applyBorder="1"/>
    <xf numFmtId="9" fontId="24" fillId="0" borderId="1" xfId="11" applyFont="1" applyFill="1" applyBorder="1"/>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center" vertical="top" wrapText="1"/>
    </xf>
    <xf numFmtId="0" fontId="0" fillId="0" borderId="0" xfId="0" applyFill="1" applyBorder="1" applyAlignment="1">
      <alignment horizontal="left" vertical="top" wrapText="1"/>
    </xf>
    <xf numFmtId="0" fontId="0" fillId="0" borderId="0" xfId="0" applyAlignment="1">
      <alignment wrapText="1"/>
    </xf>
    <xf numFmtId="0" fontId="28" fillId="0" borderId="0" xfId="5" applyAlignment="1">
      <alignment vertical="top"/>
    </xf>
    <xf numFmtId="0" fontId="0" fillId="0" borderId="0" xfId="0" applyAlignment="1">
      <alignment horizontal="center" vertical="center" wrapText="1"/>
    </xf>
    <xf numFmtId="0" fontId="0" fillId="0" borderId="0" xfId="0" applyAlignment="1">
      <alignment horizontal="left" wrapText="1" indent="1"/>
    </xf>
    <xf numFmtId="0" fontId="0" fillId="0" borderId="0" xfId="0" applyAlignment="1">
      <alignment horizontal="left" wrapText="1" indent="3"/>
    </xf>
    <xf numFmtId="0" fontId="0" fillId="0" borderId="0" xfId="0" applyAlignment="1">
      <alignment horizontal="left" indent="3"/>
    </xf>
    <xf numFmtId="0" fontId="0" fillId="0" borderId="0" xfId="0" applyAlignment="1">
      <alignment horizontal="left" vertical="top" wrapText="1" indent="1"/>
    </xf>
    <xf numFmtId="0" fontId="0" fillId="0" borderId="0" xfId="0" applyAlignment="1">
      <alignment horizontal="left" vertical="top" wrapText="1" indent="2"/>
    </xf>
    <xf numFmtId="0" fontId="37" fillId="0" borderId="0" xfId="0" applyFont="1" applyAlignment="1">
      <alignment horizontal="left" vertical="top"/>
    </xf>
    <xf numFmtId="0" fontId="29" fillId="0" borderId="0" xfId="0" applyFont="1" applyAlignment="1">
      <alignment vertical="top" wrapText="1"/>
    </xf>
    <xf numFmtId="0" fontId="29" fillId="0" borderId="0" xfId="0" applyFont="1" applyAlignment="1">
      <alignment horizontal="left" vertical="top" wrapText="1"/>
    </xf>
    <xf numFmtId="0" fontId="0" fillId="0" borderId="0" xfId="0" applyFont="1" applyAlignment="1">
      <alignment horizontal="left" vertical="top" wrapText="1"/>
    </xf>
    <xf numFmtId="0" fontId="28" fillId="0" borderId="0" xfId="5" applyAlignment="1">
      <alignment horizontal="left" vertical="center" wrapText="1" indent="1"/>
    </xf>
    <xf numFmtId="0" fontId="37" fillId="0" borderId="0" xfId="0" applyFont="1" applyAlignment="1">
      <alignment horizontal="left" vertical="top" wrapText="1"/>
    </xf>
    <xf numFmtId="0" fontId="38" fillId="0" borderId="0" xfId="0" applyFont="1"/>
    <xf numFmtId="0" fontId="0" fillId="0" borderId="0" xfId="0" applyAlignment="1">
      <alignment horizontal="left" vertical="top" wrapText="1" indent="4"/>
    </xf>
    <xf numFmtId="0" fontId="39" fillId="0" borderId="0" xfId="0" applyFont="1" applyAlignment="1">
      <alignment horizontal="left" vertical="top" wrapText="1" readingOrder="1"/>
    </xf>
    <xf numFmtId="0" fontId="40" fillId="0" borderId="0" xfId="0" applyFont="1" applyAlignment="1">
      <alignment horizontal="left" vertical="top" wrapText="1"/>
    </xf>
    <xf numFmtId="0" fontId="40" fillId="0" borderId="0" xfId="0" applyFont="1" applyAlignment="1">
      <alignment horizontal="left" vertical="top" readingOrder="1"/>
    </xf>
    <xf numFmtId="0" fontId="38" fillId="0" borderId="0" xfId="0" applyFont="1" applyAlignment="1">
      <alignment horizontal="left" vertical="top"/>
    </xf>
    <xf numFmtId="0" fontId="29" fillId="0" borderId="0" xfId="0" applyFont="1" applyAlignment="1">
      <alignment vertical="center"/>
    </xf>
    <xf numFmtId="0" fontId="0" fillId="0" borderId="0" xfId="0" applyAlignment="1">
      <alignment vertical="center" wrapText="1"/>
    </xf>
    <xf numFmtId="0" fontId="28" fillId="0" borderId="0" xfId="5" applyAlignment="1">
      <alignment vertical="center"/>
    </xf>
    <xf numFmtId="0" fontId="10" fillId="0" borderId="1" xfId="0" applyFont="1" applyBorder="1" applyAlignment="1" applyProtection="1">
      <alignment horizontal="center"/>
    </xf>
    <xf numFmtId="0" fontId="15" fillId="0" borderId="1" xfId="0" applyFont="1" applyFill="1" applyBorder="1"/>
    <xf numFmtId="167" fontId="42" fillId="0" borderId="1" xfId="0" applyNumberFormat="1" applyFont="1" applyBorder="1" applyAlignment="1">
      <alignment horizontal="center"/>
    </xf>
    <xf numFmtId="167" fontId="42" fillId="0" borderId="11" xfId="0" applyNumberFormat="1" applyFont="1" applyFill="1" applyBorder="1" applyAlignment="1" applyProtection="1">
      <alignment horizontal="center"/>
    </xf>
    <xf numFmtId="0" fontId="15" fillId="15" borderId="1" xfId="0" applyFont="1" applyFill="1" applyBorder="1"/>
    <xf numFmtId="167" fontId="42" fillId="15" borderId="1" xfId="0" applyNumberFormat="1" applyFont="1" applyFill="1" applyBorder="1" applyAlignment="1">
      <alignment horizontal="center"/>
    </xf>
    <xf numFmtId="44" fontId="9" fillId="0" borderId="1" xfId="2" applyFont="1" applyFill="1" applyBorder="1" applyAlignment="1" applyProtection="1">
      <alignment horizontal="center"/>
    </xf>
    <xf numFmtId="44" fontId="9" fillId="0" borderId="1" xfId="2" applyFont="1" applyFill="1" applyBorder="1" applyAlignment="1" applyProtection="1">
      <alignment horizontal="center"/>
      <protection locked="0"/>
    </xf>
    <xf numFmtId="44" fontId="9" fillId="2" borderId="1" xfId="2" applyNumberFormat="1" applyFont="1" applyFill="1" applyBorder="1" applyAlignment="1" applyProtection="1">
      <alignment horizontal="right"/>
      <protection locked="0"/>
    </xf>
    <xf numFmtId="44" fontId="9" fillId="2" borderId="1" xfId="2" applyNumberFormat="1" applyFont="1" applyFill="1" applyBorder="1" applyAlignment="1" applyProtection="1">
      <alignment horizontal="center"/>
      <protection locked="0"/>
    </xf>
    <xf numFmtId="44" fontId="9" fillId="2" borderId="1" xfId="2" applyFont="1" applyFill="1" applyBorder="1" applyAlignment="1" applyProtection="1">
      <alignment horizontal="center"/>
      <protection locked="0"/>
    </xf>
    <xf numFmtId="44" fontId="9" fillId="2" borderId="6" xfId="2" applyFont="1" applyFill="1" applyBorder="1" applyAlignment="1" applyProtection="1">
      <alignment horizontal="center"/>
      <protection locked="0"/>
    </xf>
    <xf numFmtId="44" fontId="9" fillId="2" borderId="10" xfId="2" applyFont="1" applyFill="1" applyBorder="1" applyAlignment="1" applyProtection="1">
      <alignment horizontal="center"/>
      <protection locked="0"/>
    </xf>
    <xf numFmtId="2" fontId="9" fillId="16" borderId="1" xfId="2" applyNumberFormat="1" applyFont="1" applyFill="1" applyBorder="1" applyAlignment="1" applyProtection="1">
      <alignment horizontal="center"/>
    </xf>
    <xf numFmtId="44" fontId="9" fillId="16" borderId="1" xfId="2" applyNumberFormat="1" applyFont="1" applyFill="1" applyBorder="1" applyAlignment="1" applyProtection="1">
      <alignment horizontal="center"/>
    </xf>
    <xf numFmtId="0" fontId="9" fillId="0" borderId="16" xfId="2" applyNumberFormat="1" applyFont="1" applyFill="1" applyBorder="1" applyAlignment="1" applyProtection="1">
      <alignment horizontal="center"/>
    </xf>
    <xf numFmtId="44" fontId="9" fillId="0" borderId="16" xfId="2" applyFont="1" applyFill="1" applyBorder="1" applyAlignment="1" applyProtection="1">
      <alignment horizontal="center"/>
    </xf>
    <xf numFmtId="44" fontId="9" fillId="0" borderId="21" xfId="2" applyFont="1" applyFill="1" applyBorder="1" applyAlignment="1" applyProtection="1">
      <alignment horizontal="center"/>
    </xf>
    <xf numFmtId="44" fontId="9" fillId="16" borderId="1" xfId="2" applyFont="1" applyFill="1" applyBorder="1" applyProtection="1"/>
    <xf numFmtId="0" fontId="41" fillId="0" borderId="0" xfId="0" applyFont="1" applyFill="1" applyBorder="1"/>
    <xf numFmtId="0" fontId="0" fillId="0" borderId="1" xfId="0" applyFont="1" applyBorder="1" applyAlignment="1">
      <alignment horizontal="left"/>
    </xf>
    <xf numFmtId="0" fontId="0" fillId="0" borderId="11" xfId="0" applyFont="1" applyFill="1" applyBorder="1" applyAlignment="1">
      <alignment horizontal="left"/>
    </xf>
    <xf numFmtId="0" fontId="0" fillId="11" borderId="1" xfId="0" applyFont="1" applyFill="1" applyBorder="1" applyAlignment="1">
      <alignment horizontal="left"/>
    </xf>
    <xf numFmtId="0" fontId="0" fillId="0" borderId="1" xfId="0" applyFont="1" applyBorder="1"/>
    <xf numFmtId="164" fontId="24" fillId="18" borderId="1" xfId="2" applyNumberFormat="1" applyFont="1" applyFill="1" applyBorder="1" applyAlignment="1">
      <alignment horizontal="right"/>
    </xf>
    <xf numFmtId="0" fontId="0" fillId="18" borderId="1" xfId="0" applyFont="1" applyFill="1" applyBorder="1" applyAlignment="1"/>
    <xf numFmtId="0" fontId="0" fillId="11" borderId="1" xfId="0" applyFont="1" applyFill="1" applyBorder="1" applyAlignment="1">
      <alignment horizontal="left" vertical="top"/>
    </xf>
    <xf numFmtId="0" fontId="0" fillId="11" borderId="1" xfId="0" applyFont="1" applyFill="1" applyBorder="1" applyAlignment="1">
      <alignment vertical="top"/>
    </xf>
    <xf numFmtId="0" fontId="26" fillId="12" borderId="6" xfId="0" applyFont="1" applyFill="1" applyBorder="1" applyAlignment="1">
      <alignment horizontal="center"/>
    </xf>
    <xf numFmtId="0" fontId="25" fillId="12" borderId="6" xfId="0" applyFont="1" applyFill="1" applyBorder="1" applyAlignment="1">
      <alignment horizontal="center"/>
    </xf>
    <xf numFmtId="0" fontId="25" fillId="12" borderId="6" xfId="0" applyFont="1" applyFill="1" applyBorder="1" applyAlignment="1">
      <alignment horizontal="center" vertical="center"/>
    </xf>
    <xf numFmtId="164" fontId="0" fillId="0" borderId="1" xfId="0" applyNumberFormat="1" applyBorder="1" applyAlignment="1">
      <alignment horizontal="right"/>
    </xf>
    <xf numFmtId="44" fontId="24" fillId="0" borderId="1" xfId="2" applyFont="1" applyBorder="1"/>
    <xf numFmtId="0" fontId="15" fillId="0" borderId="6" xfId="0" applyFont="1" applyFill="1" applyBorder="1"/>
    <xf numFmtId="167" fontId="42" fillId="0" borderId="6" xfId="0" applyNumberFormat="1" applyFont="1" applyBorder="1" applyAlignment="1">
      <alignment horizontal="center"/>
    </xf>
    <xf numFmtId="0" fontId="29" fillId="0" borderId="1" xfId="0" applyFont="1" applyBorder="1"/>
    <xf numFmtId="44" fontId="24" fillId="0" borderId="1" xfId="2" applyFont="1" applyFill="1" applyBorder="1" applyAlignment="1">
      <alignment horizontal="left" vertical="top"/>
    </xf>
    <xf numFmtId="166" fontId="29" fillId="0" borderId="1" xfId="2" applyNumberFormat="1" applyFont="1" applyFill="1" applyBorder="1" applyAlignment="1">
      <alignment horizontal="left" vertical="top"/>
    </xf>
    <xf numFmtId="44" fontId="0" fillId="7" borderId="1" xfId="2" applyFont="1" applyFill="1" applyBorder="1" applyAlignment="1"/>
    <xf numFmtId="44" fontId="0" fillId="0" borderId="1" xfId="2" applyFont="1" applyBorder="1"/>
    <xf numFmtId="44" fontId="24" fillId="7" borderId="1" xfId="2" applyFont="1" applyFill="1" applyBorder="1" applyAlignment="1">
      <alignment vertical="top"/>
    </xf>
    <xf numFmtId="44" fontId="24" fillId="0" borderId="10" xfId="2" applyFont="1" applyBorder="1" applyAlignment="1">
      <alignment horizontal="center" vertical="center"/>
    </xf>
    <xf numFmtId="44" fontId="0" fillId="9" borderId="1" xfId="2" applyFont="1" applyFill="1" applyBorder="1" applyAlignment="1">
      <alignment vertical="top"/>
    </xf>
    <xf numFmtId="44" fontId="24" fillId="9" borderId="1" xfId="2" applyFont="1" applyFill="1" applyBorder="1"/>
    <xf numFmtId="44" fontId="0" fillId="0" borderId="1" xfId="2" applyFont="1" applyFill="1" applyBorder="1" applyAlignment="1">
      <alignment vertical="top"/>
    </xf>
    <xf numFmtId="44" fontId="24" fillId="0" borderId="8" xfId="2" applyFont="1" applyFill="1" applyBorder="1"/>
    <xf numFmtId="44" fontId="24" fillId="0" borderId="8" xfId="2" applyFont="1" applyBorder="1"/>
    <xf numFmtId="44" fontId="24" fillId="0" borderId="10" xfId="2" applyFont="1" applyBorder="1"/>
    <xf numFmtId="0" fontId="0" fillId="0" borderId="1" xfId="0" applyFont="1" applyFill="1" applyBorder="1" applyAlignment="1">
      <alignment horizontal="center" vertical="center"/>
    </xf>
    <xf numFmtId="49" fontId="29" fillId="0" borderId="1" xfId="0" applyNumberFormat="1" applyFont="1" applyBorder="1" applyAlignment="1" applyProtection="1">
      <alignment horizontal="left" vertical="top"/>
      <protection locked="0"/>
    </xf>
    <xf numFmtId="169" fontId="29" fillId="0" borderId="1" xfId="0" applyNumberFormat="1" applyFont="1" applyBorder="1" applyAlignment="1">
      <alignment horizontal="left" vertical="top"/>
    </xf>
    <xf numFmtId="0" fontId="0" fillId="0" borderId="11" xfId="0" applyFill="1" applyBorder="1"/>
    <xf numFmtId="0" fontId="0" fillId="0" borderId="0" xfId="0" applyFill="1" applyBorder="1"/>
    <xf numFmtId="169" fontId="29" fillId="0" borderId="1" xfId="0" applyNumberFormat="1" applyFont="1" applyBorder="1" applyAlignment="1">
      <alignment horizontal="center" vertical="top"/>
    </xf>
    <xf numFmtId="0" fontId="29" fillId="0" borderId="1" xfId="0" applyFont="1" applyBorder="1" applyAlignment="1" applyProtection="1">
      <alignment vertical="top"/>
      <protection locked="0"/>
    </xf>
    <xf numFmtId="0" fontId="29" fillId="0" borderId="1" xfId="0" applyFont="1" applyFill="1" applyBorder="1" applyAlignment="1">
      <alignment horizontal="center" vertical="center"/>
    </xf>
    <xf numFmtId="44" fontId="24" fillId="0" borderId="1" xfId="2" applyFont="1" applyBorder="1" applyAlignment="1"/>
    <xf numFmtId="0" fontId="0" fillId="0" borderId="1" xfId="0" applyFont="1" applyBorder="1"/>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Border="1" applyAlignment="1">
      <alignment horizontal="left"/>
    </xf>
    <xf numFmtId="164" fontId="24" fillId="0" borderId="1" xfId="2" applyNumberFormat="1" applyFont="1" applyBorder="1"/>
    <xf numFmtId="44" fontId="0" fillId="0" borderId="1" xfId="2" applyFont="1" applyBorder="1" applyAlignment="1">
      <alignment vertical="top"/>
    </xf>
    <xf numFmtId="44" fontId="0" fillId="0" borderId="1" xfId="2" applyFont="1" applyBorder="1" applyAlignment="1"/>
    <xf numFmtId="44" fontId="24" fillId="0" borderId="1" xfId="2" applyFont="1" applyBorder="1" applyAlignment="1" applyProtection="1">
      <alignment horizontal="left" vertical="top"/>
      <protection locked="0"/>
    </xf>
    <xf numFmtId="44" fontId="24" fillId="0" borderId="1" xfId="2" applyFont="1" applyBorder="1" applyAlignment="1">
      <alignment horizontal="left" vertical="top"/>
    </xf>
    <xf numFmtId="44" fontId="24" fillId="0" borderId="1" xfId="2" applyFont="1" applyBorder="1" applyAlignment="1">
      <alignment horizontal="center" vertical="top"/>
    </xf>
    <xf numFmtId="44" fontId="24" fillId="10" borderId="1" xfId="2" applyFont="1" applyFill="1" applyBorder="1" applyAlignment="1"/>
    <xf numFmtId="44" fontId="0" fillId="0" borderId="1" xfId="0" applyNumberFormat="1" applyFont="1" applyBorder="1"/>
    <xf numFmtId="164" fontId="0" fillId="0" borderId="1" xfId="0" applyNumberFormat="1" applyFont="1" applyBorder="1"/>
    <xf numFmtId="9" fontId="24" fillId="0" borderId="1" xfId="11" applyFont="1" applyBorder="1" applyAlignment="1">
      <alignment horizontal="left" vertical="top"/>
    </xf>
    <xf numFmtId="0" fontId="30" fillId="0" borderId="1" xfId="0" applyFont="1" applyBorder="1" applyAlignment="1">
      <alignment vertical="top"/>
    </xf>
    <xf numFmtId="44" fontId="30" fillId="0" borderId="1" xfId="2" applyFont="1" applyFill="1" applyBorder="1" applyAlignment="1">
      <alignment vertical="top"/>
    </xf>
    <xf numFmtId="44" fontId="0" fillId="7" borderId="1" xfId="0" applyNumberFormat="1" applyFont="1" applyFill="1" applyBorder="1" applyAlignment="1"/>
    <xf numFmtId="0" fontId="0" fillId="0" borderId="1" xfId="0" applyBorder="1" applyAlignment="1"/>
    <xf numFmtId="9" fontId="24" fillId="7" borderId="1" xfId="11" applyFont="1" applyFill="1" applyBorder="1" applyAlignment="1">
      <alignment horizontal="center" vertical="top"/>
    </xf>
    <xf numFmtId="9" fontId="24" fillId="7" borderId="1" xfId="11" applyFont="1" applyFill="1" applyBorder="1" applyAlignment="1">
      <alignment horizontal="center"/>
    </xf>
    <xf numFmtId="164" fontId="0" fillId="0" borderId="1" xfId="0" applyNumberFormat="1" applyFont="1" applyBorder="1" applyAlignment="1"/>
    <xf numFmtId="44" fontId="24" fillId="0" borderId="8" xfId="2" applyFont="1" applyBorder="1" applyAlignment="1">
      <alignment horizontal="right" vertical="top"/>
    </xf>
    <xf numFmtId="44" fontId="0" fillId="0" borderId="0" xfId="0" applyNumberFormat="1"/>
    <xf numFmtId="44" fontId="9" fillId="2" borderId="11" xfId="2" applyFont="1" applyFill="1" applyBorder="1" applyAlignment="1" applyProtection="1">
      <alignment horizontal="center"/>
      <protection locked="0"/>
    </xf>
    <xf numFmtId="44" fontId="0" fillId="7" borderId="6" xfId="0" applyNumberFormat="1" applyFont="1" applyFill="1" applyBorder="1" applyAlignment="1"/>
    <xf numFmtId="44" fontId="30" fillId="0" borderId="1" xfId="2" applyFont="1" applyFill="1" applyBorder="1" applyAlignment="1">
      <alignment horizontal="center" vertical="center"/>
    </xf>
    <xf numFmtId="44" fontId="24" fillId="9" borderId="1" xfId="2" applyFont="1" applyFill="1" applyBorder="1" applyAlignment="1"/>
    <xf numFmtId="44" fontId="30" fillId="0" borderId="1" xfId="2" applyFont="1" applyFill="1" applyBorder="1" applyAlignment="1">
      <alignment vertical="top" wrapText="1"/>
    </xf>
    <xf numFmtId="44" fontId="30" fillId="9" borderId="1" xfId="2" applyFont="1" applyFill="1" applyBorder="1" applyAlignment="1">
      <alignment vertical="top" wrapText="1"/>
    </xf>
    <xf numFmtId="49" fontId="0" fillId="0" borderId="8" xfId="0" applyNumberFormat="1" applyFont="1" applyBorder="1" applyAlignment="1">
      <alignment vertical="top"/>
    </xf>
    <xf numFmtId="0" fontId="25" fillId="12" borderId="8" xfId="12" applyFill="1" applyBorder="1" applyAlignment="1">
      <alignment vertical="center"/>
    </xf>
    <xf numFmtId="0" fontId="0" fillId="0" borderId="1" xfId="0" applyFont="1" applyFill="1" applyBorder="1" applyAlignment="1">
      <alignment vertical="top"/>
    </xf>
    <xf numFmtId="0" fontId="30" fillId="0" borderId="1" xfId="0" applyFont="1" applyFill="1" applyBorder="1" applyAlignment="1">
      <alignment vertical="top" wrapText="1"/>
    </xf>
    <xf numFmtId="0" fontId="0" fillId="23" borderId="26" xfId="0" applyFill="1" applyBorder="1" applyAlignment="1"/>
    <xf numFmtId="0" fontId="24" fillId="22" borderId="1" xfId="10" applyFont="1" applyFill="1" applyBorder="1" applyAlignment="1">
      <alignment wrapText="1"/>
    </xf>
    <xf numFmtId="44" fontId="0" fillId="22" borderId="8" xfId="0" applyNumberFormat="1" applyFont="1" applyFill="1" applyBorder="1" applyAlignment="1">
      <alignment vertical="top"/>
    </xf>
    <xf numFmtId="44" fontId="0" fillId="22" borderId="21" xfId="0" applyNumberFormat="1" applyFont="1" applyFill="1" applyBorder="1" applyAlignment="1">
      <alignment vertical="top"/>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 xfId="0" applyFont="1" applyBorder="1" applyAlignment="1">
      <alignment horizontal="left" vertical="top"/>
    </xf>
    <xf numFmtId="44" fontId="24" fillId="0" borderId="1" xfId="2" applyFont="1" applyBorder="1" applyAlignment="1">
      <alignment horizontal="left" vertical="top"/>
    </xf>
    <xf numFmtId="44" fontId="24" fillId="0" borderId="1" xfId="2" applyFont="1" applyFill="1" applyBorder="1" applyAlignment="1">
      <alignment horizontal="center" vertical="center"/>
    </xf>
    <xf numFmtId="0" fontId="30" fillId="0" borderId="1" xfId="0" applyFont="1" applyBorder="1" applyAlignment="1">
      <alignment horizontal="left" vertical="top"/>
    </xf>
    <xf numFmtId="0" fontId="0" fillId="7" borderId="1" xfId="0" applyFont="1" applyFill="1" applyBorder="1" applyAlignment="1">
      <alignment vertical="top"/>
    </xf>
    <xf numFmtId="0" fontId="0" fillId="0" borderId="1" xfId="0" applyFont="1" applyBorder="1"/>
    <xf numFmtId="0" fontId="0" fillId="0" borderId="4" xfId="0" applyBorder="1" applyAlignment="1">
      <alignment horizontal="left" vertical="top" wrapText="1"/>
    </xf>
    <xf numFmtId="44" fontId="24" fillId="7" borderId="1" xfId="2" applyFont="1" applyFill="1" applyBorder="1" applyAlignment="1">
      <alignment horizontal="center" vertical="top"/>
    </xf>
    <xf numFmtId="0" fontId="0" fillId="7" borderId="1" xfId="0" applyFont="1" applyFill="1" applyBorder="1" applyAlignment="1">
      <alignment horizontal="left" vertical="top" wrapText="1"/>
    </xf>
    <xf numFmtId="9" fontId="24" fillId="0" borderId="1" xfId="11" applyFont="1" applyFill="1" applyBorder="1" applyAlignment="1">
      <alignment horizontal="center" vertical="top"/>
    </xf>
    <xf numFmtId="44" fontId="24" fillId="0" borderId="1" xfId="2" applyFont="1" applyFill="1" applyBorder="1" applyAlignment="1">
      <alignment vertical="top"/>
    </xf>
    <xf numFmtId="0" fontId="0" fillId="7" borderId="1" xfId="0" applyFont="1" applyFill="1" applyBorder="1" applyAlignment="1">
      <alignment horizontal="left" vertical="top"/>
    </xf>
    <xf numFmtId="0" fontId="0" fillId="8" borderId="1" xfId="0" applyFont="1" applyFill="1" applyBorder="1" applyAlignment="1">
      <alignment vertical="top" wrapText="1"/>
    </xf>
    <xf numFmtId="0" fontId="30" fillId="0" borderId="1" xfId="0" applyFont="1" applyFill="1" applyBorder="1" applyAlignment="1">
      <alignment horizontal="left" vertical="top" wrapText="1"/>
    </xf>
    <xf numFmtId="0" fontId="30" fillId="7"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30" fillId="7" borderId="1" xfId="0" applyFont="1" applyFill="1" applyBorder="1" applyAlignment="1">
      <alignment vertical="top" wrapText="1"/>
    </xf>
    <xf numFmtId="44" fontId="24" fillId="0" borderId="1" xfId="2" applyFont="1" applyBorder="1"/>
    <xf numFmtId="0" fontId="0" fillId="0" borderId="1" xfId="0" applyFont="1" applyBorder="1" applyAlignment="1">
      <alignment horizontal="left" vertical="top" wrapText="1"/>
    </xf>
    <xf numFmtId="44" fontId="24" fillId="0" borderId="1" xfId="2" applyFont="1" applyFill="1" applyBorder="1"/>
    <xf numFmtId="44" fontId="24" fillId="7" borderId="1" xfId="2" applyFont="1" applyFill="1" applyBorder="1"/>
    <xf numFmtId="0" fontId="30" fillId="0" borderId="1" xfId="0" applyFont="1" applyFill="1" applyBorder="1" applyAlignment="1">
      <alignment horizontal="left" vertical="top"/>
    </xf>
    <xf numFmtId="166" fontId="24" fillId="0" borderId="1" xfId="2" applyNumberFormat="1" applyFont="1" applyBorder="1"/>
    <xf numFmtId="0" fontId="30" fillId="0" borderId="1" xfId="0" applyFont="1" applyBorder="1" applyAlignment="1">
      <alignment horizontal="left" vertical="top" wrapText="1"/>
    </xf>
    <xf numFmtId="164" fontId="0" fillId="0" borderId="1" xfId="0" applyNumberFormat="1" applyFill="1" applyBorder="1" applyAlignment="1"/>
    <xf numFmtId="164" fontId="0" fillId="0" borderId="1" xfId="0" applyNumberFormat="1" applyFill="1" applyBorder="1"/>
    <xf numFmtId="44" fontId="9" fillId="15" borderId="1" xfId="2" applyFont="1" applyFill="1" applyBorder="1" applyAlignment="1" applyProtection="1">
      <alignment horizontal="center"/>
    </xf>
    <xf numFmtId="44" fontId="24" fillId="7" borderId="1" xfId="2" applyFont="1" applyFill="1" applyBorder="1" applyAlignment="1">
      <alignment vertical="top"/>
    </xf>
    <xf numFmtId="0" fontId="0" fillId="0" borderId="1" xfId="0" applyFont="1" applyFill="1" applyBorder="1" applyAlignment="1">
      <alignment horizontal="left" vertical="top"/>
    </xf>
    <xf numFmtId="44" fontId="30" fillId="0" borderId="1" xfId="2" applyFont="1" applyFill="1" applyBorder="1" applyAlignment="1">
      <alignment vertical="top"/>
    </xf>
    <xf numFmtId="9" fontId="24" fillId="0" borderId="1" xfId="11" applyFont="1" applyFill="1" applyBorder="1" applyAlignment="1">
      <alignment horizontal="center"/>
    </xf>
    <xf numFmtId="44" fontId="30" fillId="7" borderId="1" xfId="2" applyFont="1" applyFill="1" applyBorder="1" applyAlignment="1">
      <alignment vertical="top" wrapText="1"/>
    </xf>
    <xf numFmtId="0" fontId="0" fillId="0" borderId="1" xfId="0" applyFont="1" applyFill="1" applyBorder="1" applyAlignment="1">
      <alignment vertical="top"/>
    </xf>
    <xf numFmtId="164" fontId="26" fillId="0" borderId="1" xfId="1" applyNumberFormat="1" applyFill="1" applyBorder="1" applyAlignment="1"/>
    <xf numFmtId="44" fontId="24" fillId="0" borderId="1" xfId="2" applyFont="1" applyBorder="1" applyAlignment="1"/>
    <xf numFmtId="0" fontId="0" fillId="10" borderId="1" xfId="0" applyFont="1" applyFill="1" applyBorder="1" applyAlignment="1">
      <alignment horizontal="left" vertical="top"/>
    </xf>
    <xf numFmtId="44" fontId="0" fillId="7" borderId="1" xfId="0" applyNumberFormat="1" applyFont="1" applyFill="1" applyBorder="1"/>
    <xf numFmtId="0" fontId="0" fillId="8" borderId="10" xfId="0" applyFont="1" applyFill="1" applyBorder="1"/>
    <xf numFmtId="9" fontId="24" fillId="7" borderId="1" xfId="11" applyFont="1" applyFill="1" applyBorder="1" applyAlignment="1">
      <alignment horizontal="left" vertical="top" wrapText="1"/>
    </xf>
    <xf numFmtId="44" fontId="0" fillId="7" borderId="1" xfId="0" applyNumberFormat="1" applyFont="1" applyFill="1" applyBorder="1" applyAlignment="1">
      <alignment vertical="top"/>
    </xf>
    <xf numFmtId="44" fontId="0" fillId="8" borderId="1" xfId="0" applyNumberFormat="1" applyFont="1" applyFill="1" applyBorder="1" applyAlignment="1">
      <alignment vertical="top"/>
    </xf>
    <xf numFmtId="166" fontId="30" fillId="7" borderId="1" xfId="0" applyNumberFormat="1" applyFont="1" applyFill="1" applyBorder="1" applyAlignment="1">
      <alignment vertical="top" wrapText="1"/>
    </xf>
    <xf numFmtId="166" fontId="0" fillId="0" borderId="10" xfId="0" applyNumberFormat="1" applyFont="1" applyFill="1" applyBorder="1"/>
    <xf numFmtId="44" fontId="24" fillId="7" borderId="10" xfId="2" applyFont="1" applyFill="1" applyBorder="1"/>
    <xf numFmtId="0" fontId="30" fillId="0" borderId="1" xfId="0" applyFont="1" applyFill="1" applyBorder="1" applyAlignment="1">
      <alignment horizontal="left" vertical="top" wrapText="1" indent="2"/>
    </xf>
    <xf numFmtId="44" fontId="24" fillId="7" borderId="6" xfId="2" applyFont="1" applyFill="1" applyBorder="1"/>
    <xf numFmtId="0" fontId="0" fillId="8" borderId="10" xfId="0" applyFont="1" applyFill="1" applyBorder="1" applyAlignment="1"/>
    <xf numFmtId="0" fontId="0" fillId="8" borderId="11" xfId="0" applyFont="1" applyFill="1" applyBorder="1" applyAlignment="1"/>
    <xf numFmtId="44" fontId="0" fillId="0" borderId="1" xfId="0" applyNumberFormat="1" applyFont="1" applyFill="1" applyBorder="1" applyAlignment="1">
      <alignment vertical="top"/>
    </xf>
    <xf numFmtId="44" fontId="0" fillId="8" borderId="10" xfId="0" applyNumberFormat="1" applyFont="1" applyFill="1" applyBorder="1" applyAlignment="1"/>
    <xf numFmtId="44" fontId="0" fillId="8" borderId="11" xfId="0" applyNumberFormat="1" applyFont="1" applyFill="1" applyBorder="1" applyAlignment="1"/>
    <xf numFmtId="0" fontId="0" fillId="0" borderId="10" xfId="0" applyFont="1" applyFill="1" applyBorder="1" applyAlignment="1">
      <alignment horizontal="left" vertical="top"/>
    </xf>
    <xf numFmtId="44" fontId="0" fillId="8" borderId="10" xfId="0" applyNumberFormat="1" applyFont="1" applyFill="1" applyBorder="1" applyAlignment="1">
      <alignment vertical="top"/>
    </xf>
    <xf numFmtId="0" fontId="0" fillId="0" borderId="6" xfId="0" applyFont="1" applyFill="1" applyBorder="1" applyAlignment="1">
      <alignment horizontal="left" vertical="top"/>
    </xf>
    <xf numFmtId="44" fontId="24" fillId="0" borderId="0" xfId="2" applyFont="1"/>
    <xf numFmtId="0" fontId="30" fillId="7" borderId="1" xfId="0" applyNumberFormat="1" applyFont="1" applyFill="1" applyBorder="1" applyAlignment="1">
      <alignment horizontal="center" vertical="center" wrapText="1"/>
    </xf>
    <xf numFmtId="0" fontId="0" fillId="7" borderId="2" xfId="0" applyFont="1" applyFill="1" applyBorder="1" applyAlignment="1">
      <alignment horizontal="left" vertical="top"/>
    </xf>
    <xf numFmtId="44" fontId="0" fillId="8" borderId="1" xfId="0" applyNumberFormat="1" applyFont="1" applyFill="1" applyBorder="1" applyAlignment="1"/>
    <xf numFmtId="0" fontId="0" fillId="0" borderId="2" xfId="0" applyFont="1" applyFill="1" applyBorder="1"/>
    <xf numFmtId="0" fontId="30" fillId="0" borderId="2" xfId="0" applyFont="1" applyFill="1" applyBorder="1" applyAlignment="1">
      <alignment horizontal="left" vertical="top" wrapText="1" indent="2"/>
    </xf>
    <xf numFmtId="0" fontId="0" fillId="0" borderId="2" xfId="0" applyFont="1" applyFill="1" applyBorder="1" applyAlignment="1">
      <alignment horizontal="left" vertical="top"/>
    </xf>
    <xf numFmtId="0" fontId="30" fillId="0" borderId="2" xfId="0" applyFont="1" applyFill="1" applyBorder="1" applyAlignment="1">
      <alignment horizontal="left" vertical="top" wrapText="1"/>
    </xf>
    <xf numFmtId="0" fontId="30" fillId="7" borderId="2" xfId="0" applyFont="1" applyFill="1" applyBorder="1" applyAlignment="1">
      <alignment horizontal="left" vertical="top" wrapText="1"/>
    </xf>
    <xf numFmtId="0" fontId="0" fillId="7" borderId="2" xfId="0" applyFont="1" applyFill="1" applyBorder="1" applyAlignment="1">
      <alignment horizontal="left" vertical="top" wrapText="1"/>
    </xf>
    <xf numFmtId="0" fontId="0" fillId="0" borderId="2" xfId="0" applyFont="1" applyFill="1" applyBorder="1" applyAlignment="1">
      <alignment horizontal="left" vertical="top" wrapText="1"/>
    </xf>
    <xf numFmtId="44" fontId="24" fillId="9" borderId="1" xfId="2" applyFont="1" applyFill="1" applyBorder="1" applyAlignment="1">
      <alignment vertical="top"/>
    </xf>
    <xf numFmtId="0" fontId="30" fillId="7" borderId="1" xfId="0" applyFont="1" applyFill="1" applyBorder="1" applyAlignment="1">
      <alignment vertical="top"/>
    </xf>
    <xf numFmtId="0" fontId="0" fillId="8" borderId="1" xfId="0" applyFont="1" applyFill="1" applyBorder="1" applyAlignment="1">
      <alignment horizontal="center"/>
    </xf>
    <xf numFmtId="44" fontId="9" fillId="3" borderId="1" xfId="2" applyFont="1" applyFill="1" applyBorder="1" applyAlignment="1" applyProtection="1">
      <alignment horizontal="center"/>
    </xf>
    <xf numFmtId="44" fontId="9" fillId="2" borderId="20" xfId="2" applyFont="1" applyFill="1" applyBorder="1" applyAlignment="1" applyProtection="1">
      <alignment horizontal="center"/>
      <protection locked="0"/>
    </xf>
    <xf numFmtId="44" fontId="9" fillId="2" borderId="22" xfId="2" applyNumberFormat="1" applyFont="1" applyFill="1" applyBorder="1" applyAlignment="1" applyProtection="1">
      <alignment horizontal="center"/>
      <protection locked="0"/>
    </xf>
    <xf numFmtId="44" fontId="9" fillId="2" borderId="21" xfId="2" applyFont="1" applyFill="1" applyBorder="1" applyAlignment="1" applyProtection="1">
      <alignment horizontal="center"/>
      <protection locked="0"/>
    </xf>
    <xf numFmtId="44" fontId="9" fillId="2" borderId="11" xfId="2" applyNumberFormat="1" applyFont="1" applyFill="1" applyBorder="1" applyAlignment="1" applyProtection="1">
      <alignment horizontal="right"/>
      <protection locked="0"/>
    </xf>
    <xf numFmtId="164" fontId="0" fillId="0" borderId="1" xfId="0" quotePrefix="1" applyNumberFormat="1" applyBorder="1"/>
    <xf numFmtId="0" fontId="0" fillId="7" borderId="9" xfId="0" applyFont="1" applyFill="1" applyBorder="1" applyAlignment="1">
      <alignment vertical="top"/>
    </xf>
    <xf numFmtId="9" fontId="0" fillId="7" borderId="1" xfId="11" applyFont="1" applyFill="1" applyBorder="1" applyAlignment="1">
      <alignment vertical="top"/>
    </xf>
    <xf numFmtId="164" fontId="0" fillId="0" borderId="0" xfId="0" applyNumberFormat="1"/>
    <xf numFmtId="168" fontId="0" fillId="0" borderId="0" xfId="0" applyNumberFormat="1"/>
    <xf numFmtId="0" fontId="53" fillId="0" borderId="0" xfId="0" applyFont="1"/>
    <xf numFmtId="0" fontId="0" fillId="0" borderId="5" xfId="0" applyBorder="1" applyAlignment="1">
      <alignment horizontal="left" vertical="top" wrapText="1"/>
    </xf>
    <xf numFmtId="166" fontId="0" fillId="6" borderId="1" xfId="2" applyNumberFormat="1" applyFont="1" applyFill="1" applyBorder="1" applyAlignment="1">
      <alignment horizontal="center" vertical="center" wrapText="1"/>
    </xf>
    <xf numFmtId="0" fontId="24" fillId="6" borderId="1" xfId="10" applyFont="1" applyBorder="1" applyAlignment="1">
      <alignment horizontal="center" vertical="center" wrapText="1"/>
    </xf>
    <xf numFmtId="0" fontId="0" fillId="6" borderId="1" xfId="10" applyFont="1" applyBorder="1" applyAlignment="1">
      <alignment horizontal="center" vertical="center" wrapText="1"/>
    </xf>
    <xf numFmtId="0" fontId="54" fillId="6" borderId="1" xfId="10" applyFont="1" applyBorder="1" applyAlignment="1">
      <alignment horizontal="center" vertical="center" wrapText="1"/>
    </xf>
    <xf numFmtId="0" fontId="55" fillId="6" borderId="1" xfId="10" applyFont="1" applyBorder="1" applyAlignment="1">
      <alignment horizontal="center" vertical="center" wrapText="1"/>
    </xf>
    <xf numFmtId="44" fontId="24" fillId="6" borderId="1" xfId="10" applyNumberFormat="1" applyFont="1" applyBorder="1" applyAlignment="1">
      <alignment horizontal="center" vertical="center" wrapText="1"/>
    </xf>
    <xf numFmtId="0" fontId="0" fillId="0" borderId="43" xfId="0" applyBorder="1" applyAlignment="1">
      <alignment horizontal="center"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41" fillId="0" borderId="1" xfId="0" applyFont="1" applyFill="1" applyBorder="1" applyAlignment="1">
      <alignment horizontal="left" vertical="top" wrapText="1"/>
    </xf>
    <xf numFmtId="0" fontId="41"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0" fontId="44" fillId="25" borderId="1" xfId="0" applyFont="1" applyFill="1" applyBorder="1" applyAlignment="1">
      <alignment horizontal="left" vertical="top" wrapText="1"/>
    </xf>
    <xf numFmtId="0" fontId="9" fillId="0" borderId="0" xfId="14" applyFont="1" applyFill="1" applyBorder="1" applyProtection="1"/>
    <xf numFmtId="0" fontId="9" fillId="0" borderId="0" xfId="14" applyFont="1" applyFill="1" applyBorder="1" applyAlignment="1" applyProtection="1">
      <alignment horizontal="right"/>
    </xf>
    <xf numFmtId="0" fontId="4" fillId="0" borderId="0" xfId="14" applyFont="1" applyFill="1" applyBorder="1"/>
    <xf numFmtId="0" fontId="43" fillId="0" borderId="0" xfId="14" applyFont="1" applyFill="1" applyBorder="1" applyAlignment="1" applyProtection="1">
      <alignment horizontal="right"/>
    </xf>
    <xf numFmtId="0" fontId="12" fillId="0" borderId="0" xfId="14" applyFont="1" applyFill="1" applyBorder="1" applyAlignment="1" applyProtection="1">
      <alignment horizontal="left" vertical="top" wrapText="1"/>
    </xf>
    <xf numFmtId="0" fontId="9" fillId="0" borderId="0" xfId="14" applyFont="1" applyFill="1" applyBorder="1" applyAlignment="1" applyProtection="1">
      <alignment horizontal="center"/>
    </xf>
    <xf numFmtId="0" fontId="9" fillId="0" borderId="0" xfId="14" applyFont="1" applyFill="1" applyBorder="1" applyAlignment="1" applyProtection="1">
      <alignment horizontal="left"/>
    </xf>
    <xf numFmtId="0" fontId="9" fillId="0" borderId="0" xfId="14" applyFont="1" applyFill="1" applyBorder="1" applyAlignment="1" applyProtection="1">
      <alignment horizontal="right" vertical="top"/>
    </xf>
    <xf numFmtId="0" fontId="9" fillId="0" borderId="0" xfId="14" applyFont="1" applyFill="1" applyBorder="1" applyAlignment="1" applyProtection="1">
      <alignment horizontal="left" wrapText="1"/>
    </xf>
    <xf numFmtId="0" fontId="9" fillId="0" borderId="0" xfId="14" applyFont="1" applyFill="1" applyBorder="1" applyAlignment="1" applyProtection="1">
      <alignment horizontal="right"/>
      <protection locked="0"/>
    </xf>
    <xf numFmtId="0" fontId="29" fillId="0" borderId="0" xfId="0" applyFont="1" applyAlignment="1">
      <alignment horizontal="right"/>
    </xf>
    <xf numFmtId="0" fontId="56" fillId="0" borderId="0" xfId="0" applyFont="1" applyFill="1" applyBorder="1" applyAlignment="1">
      <alignment horizontal="right"/>
    </xf>
    <xf numFmtId="0" fontId="59" fillId="0" borderId="0" xfId="14" applyFont="1" applyFill="1" applyBorder="1" applyAlignment="1" applyProtection="1">
      <alignment horizontal="center" vertical="top"/>
    </xf>
    <xf numFmtId="2" fontId="9" fillId="16" borderId="1" xfId="16" applyNumberFormat="1" applyFont="1" applyFill="1" applyBorder="1" applyProtection="1"/>
    <xf numFmtId="2" fontId="9" fillId="3" borderId="1" xfId="16" applyNumberFormat="1" applyFont="1" applyFill="1" applyBorder="1" applyProtection="1"/>
    <xf numFmtId="1" fontId="9" fillId="8" borderId="0" xfId="16" applyNumberFormat="1" applyFont="1" applyFill="1" applyBorder="1" applyProtection="1"/>
    <xf numFmtId="2" fontId="9" fillId="14" borderId="20" xfId="16" applyNumberFormat="1" applyFont="1" applyFill="1" applyBorder="1" applyAlignment="1" applyProtection="1">
      <alignment horizontal="center"/>
      <protection locked="0"/>
    </xf>
    <xf numFmtId="0" fontId="9" fillId="2" borderId="22" xfId="16" applyFont="1" applyFill="1" applyBorder="1" applyProtection="1"/>
    <xf numFmtId="0" fontId="9" fillId="0" borderId="23" xfId="16" applyFont="1" applyBorder="1" applyProtection="1"/>
    <xf numFmtId="0" fontId="4" fillId="14" borderId="1" xfId="16" applyFill="1" applyBorder="1" applyAlignment="1"/>
    <xf numFmtId="2" fontId="4" fillId="14" borderId="21" xfId="16" applyNumberFormat="1" applyFill="1" applyBorder="1" applyAlignment="1" applyProtection="1">
      <protection locked="0"/>
    </xf>
    <xf numFmtId="0" fontId="11" fillId="14" borderId="16" xfId="16" applyFont="1" applyFill="1" applyBorder="1" applyAlignment="1" applyProtection="1">
      <alignment wrapText="1"/>
    </xf>
    <xf numFmtId="0" fontId="9" fillId="14" borderId="8" xfId="16" applyFont="1" applyFill="1" applyBorder="1" applyProtection="1"/>
    <xf numFmtId="2" fontId="9" fillId="14" borderId="24" xfId="16" applyNumberFormat="1" applyFont="1" applyFill="1" applyBorder="1" applyAlignment="1" applyProtection="1">
      <alignment horizontal="center"/>
      <protection locked="0"/>
    </xf>
    <xf numFmtId="0" fontId="9" fillId="2" borderId="0" xfId="16" applyFont="1" applyFill="1" applyBorder="1" applyProtection="1"/>
    <xf numFmtId="0" fontId="9" fillId="0" borderId="25" xfId="16" applyFont="1" applyBorder="1" applyProtection="1"/>
    <xf numFmtId="0" fontId="9" fillId="14" borderId="16" xfId="16" applyFont="1" applyFill="1" applyBorder="1" applyProtection="1"/>
    <xf numFmtId="2" fontId="9" fillId="15" borderId="27" xfId="16" applyNumberFormat="1" applyFont="1" applyFill="1" applyBorder="1" applyAlignment="1" applyProtection="1">
      <alignment horizontal="center"/>
      <protection locked="0"/>
    </xf>
    <xf numFmtId="2" fontId="9" fillId="15" borderId="21" xfId="16" applyNumberFormat="1" applyFont="1" applyFill="1" applyBorder="1" applyAlignment="1" applyProtection="1">
      <alignment horizontal="center"/>
      <protection locked="0"/>
    </xf>
    <xf numFmtId="0" fontId="9" fillId="2" borderId="16" xfId="16" applyFont="1" applyFill="1" applyBorder="1" applyProtection="1"/>
    <xf numFmtId="0" fontId="9" fillId="0" borderId="8" xfId="16" applyFont="1" applyBorder="1" applyProtection="1"/>
    <xf numFmtId="0" fontId="11" fillId="14" borderId="1" xfId="16" applyFont="1" applyFill="1" applyBorder="1" applyAlignment="1" applyProtection="1">
      <alignment horizontal="center" vertical="center" wrapText="1"/>
    </xf>
    <xf numFmtId="0" fontId="11" fillId="14" borderId="21" xfId="16" applyFont="1" applyFill="1" applyBorder="1" applyAlignment="1" applyProtection="1">
      <alignment horizontal="center" vertical="center" wrapText="1"/>
    </xf>
    <xf numFmtId="0" fontId="11" fillId="0" borderId="16" xfId="16" applyFont="1" applyFill="1" applyBorder="1" applyProtection="1"/>
    <xf numFmtId="0" fontId="11" fillId="0" borderId="26" xfId="16" applyFont="1" applyFill="1" applyBorder="1" applyProtection="1"/>
    <xf numFmtId="0" fontId="9" fillId="8" borderId="11" xfId="16" applyFont="1" applyFill="1" applyBorder="1" applyAlignment="1" applyProtection="1">
      <alignment horizontal="center"/>
    </xf>
    <xf numFmtId="0" fontId="9" fillId="2" borderId="21" xfId="16" applyFont="1" applyFill="1" applyBorder="1" applyProtection="1"/>
    <xf numFmtId="0" fontId="9" fillId="8" borderId="11" xfId="16" applyFont="1" applyFill="1" applyBorder="1" applyAlignment="1"/>
    <xf numFmtId="0" fontId="36" fillId="8" borderId="11" xfId="16" applyFont="1" applyFill="1" applyBorder="1" applyAlignment="1"/>
    <xf numFmtId="0" fontId="47" fillId="0" borderId="21" xfId="16" applyFont="1" applyBorder="1" applyAlignment="1"/>
    <xf numFmtId="0" fontId="49" fillId="0" borderId="8" xfId="16" applyFont="1" applyBorder="1" applyAlignment="1" applyProtection="1">
      <alignment horizontal="left" vertical="top" wrapText="1"/>
    </xf>
    <xf numFmtId="2" fontId="9" fillId="2" borderId="1" xfId="16" applyNumberFormat="1" applyFont="1" applyFill="1" applyBorder="1" applyAlignment="1" applyProtection="1">
      <alignment horizontal="center"/>
      <protection locked="0"/>
    </xf>
    <xf numFmtId="39" fontId="9" fillId="2" borderId="1" xfId="16" applyNumberFormat="1" applyFont="1" applyFill="1" applyBorder="1" applyAlignment="1" applyProtection="1">
      <alignment horizontal="center"/>
      <protection locked="0"/>
    </xf>
    <xf numFmtId="0" fontId="9" fillId="2" borderId="20" xfId="16" applyFont="1" applyFill="1" applyBorder="1" applyProtection="1"/>
    <xf numFmtId="0" fontId="11" fillId="14" borderId="22" xfId="16" applyFont="1" applyFill="1" applyBorder="1" applyAlignment="1" applyProtection="1">
      <alignment wrapText="1"/>
    </xf>
    <xf numFmtId="0" fontId="11" fillId="14" borderId="23" xfId="16" applyFont="1" applyFill="1" applyBorder="1" applyAlignment="1" applyProtection="1">
      <alignment horizontal="left" wrapText="1"/>
    </xf>
    <xf numFmtId="0" fontId="9" fillId="9" borderId="1" xfId="16" applyFont="1" applyFill="1" applyBorder="1" applyAlignment="1" applyProtection="1">
      <alignment horizontal="center"/>
    </xf>
    <xf numFmtId="0" fontId="9" fillId="2" borderId="27" xfId="16" applyFont="1" applyFill="1" applyBorder="1" applyAlignment="1" applyProtection="1">
      <alignment wrapText="1"/>
    </xf>
    <xf numFmtId="0" fontId="9" fillId="0" borderId="12" xfId="16" applyFont="1" applyBorder="1" applyProtection="1"/>
    <xf numFmtId="0" fontId="10" fillId="14" borderId="21" xfId="16" applyFont="1" applyFill="1" applyBorder="1" applyAlignment="1">
      <alignment horizontal="left"/>
    </xf>
    <xf numFmtId="0" fontId="10" fillId="14" borderId="16" xfId="16" applyFont="1" applyFill="1" applyBorder="1" applyAlignment="1">
      <alignment horizontal="left"/>
    </xf>
    <xf numFmtId="0" fontId="10" fillId="0" borderId="16" xfId="16" applyFont="1" applyFill="1" applyBorder="1" applyAlignment="1">
      <alignment horizontal="left"/>
    </xf>
    <xf numFmtId="0" fontId="9" fillId="14" borderId="8" xfId="16" applyFont="1" applyFill="1" applyBorder="1" applyAlignment="1" applyProtection="1">
      <alignment horizontal="left" wrapText="1"/>
    </xf>
    <xf numFmtId="0" fontId="9" fillId="0" borderId="21" xfId="16" applyFont="1" applyFill="1" applyBorder="1" applyAlignment="1" applyProtection="1">
      <alignment wrapText="1"/>
    </xf>
    <xf numFmtId="0" fontId="11" fillId="14" borderId="12" xfId="16" applyFont="1" applyFill="1" applyBorder="1" applyAlignment="1" applyProtection="1">
      <alignment wrapText="1"/>
    </xf>
    <xf numFmtId="0" fontId="9" fillId="9" borderId="11" xfId="16" applyFont="1" applyFill="1" applyBorder="1" applyAlignment="1" applyProtection="1">
      <alignment horizontal="center"/>
    </xf>
    <xf numFmtId="2" fontId="9" fillId="9" borderId="11" xfId="16" applyNumberFormat="1" applyFont="1" applyFill="1" applyBorder="1" applyAlignment="1" applyProtection="1">
      <alignment horizontal="center"/>
    </xf>
    <xf numFmtId="0" fontId="9" fillId="2" borderId="24" xfId="16" applyFont="1" applyFill="1" applyBorder="1" applyAlignment="1" applyProtection="1">
      <alignment wrapText="1"/>
    </xf>
    <xf numFmtId="2" fontId="9" fillId="9" borderId="1" xfId="16" applyNumberFormat="1" applyFont="1" applyFill="1" applyBorder="1" applyAlignment="1" applyProtection="1">
      <alignment horizontal="center"/>
    </xf>
    <xf numFmtId="0" fontId="9" fillId="9" borderId="1" xfId="16" applyNumberFormat="1" applyFont="1" applyFill="1" applyBorder="1" applyAlignment="1" applyProtection="1">
      <alignment horizontal="center"/>
    </xf>
    <xf numFmtId="0" fontId="9" fillId="0" borderId="27" xfId="16" applyFont="1" applyFill="1" applyBorder="1" applyProtection="1"/>
    <xf numFmtId="0" fontId="9" fillId="14" borderId="21" xfId="16" applyFont="1" applyFill="1" applyBorder="1" applyAlignment="1" applyProtection="1">
      <alignment wrapText="1"/>
    </xf>
    <xf numFmtId="0" fontId="9" fillId="14" borderId="16" xfId="16" applyFont="1" applyFill="1" applyBorder="1" applyAlignment="1" applyProtection="1">
      <alignment wrapText="1"/>
    </xf>
    <xf numFmtId="0" fontId="11" fillId="0" borderId="8" xfId="16" applyFont="1" applyFill="1" applyBorder="1" applyAlignment="1" applyProtection="1">
      <alignment wrapText="1"/>
    </xf>
    <xf numFmtId="0" fontId="9" fillId="2" borderId="1" xfId="16" applyNumberFormat="1" applyFont="1" applyFill="1" applyBorder="1" applyAlignment="1" applyProtection="1">
      <alignment horizontal="center"/>
      <protection locked="0"/>
    </xf>
    <xf numFmtId="0" fontId="9" fillId="2" borderId="24" xfId="16" applyFont="1" applyFill="1" applyBorder="1" applyProtection="1"/>
    <xf numFmtId="0" fontId="9" fillId="0" borderId="21" xfId="16" applyFont="1" applyBorder="1" applyProtection="1"/>
    <xf numFmtId="0" fontId="9" fillId="0" borderId="27" xfId="16" applyFont="1" applyBorder="1" applyProtection="1"/>
    <xf numFmtId="0" fontId="11" fillId="15" borderId="6" xfId="16" applyFont="1" applyFill="1" applyBorder="1" applyAlignment="1" applyProtection="1">
      <alignment horizontal="left" wrapText="1"/>
    </xf>
    <xf numFmtId="43" fontId="11" fillId="15" borderId="6" xfId="16" applyNumberFormat="1" applyFont="1" applyFill="1" applyBorder="1" applyAlignment="1" applyProtection="1">
      <alignment horizontal="left" wrapText="1"/>
      <protection locked="0"/>
    </xf>
    <xf numFmtId="0" fontId="11" fillId="15" borderId="6" xfId="16" applyFont="1" applyFill="1" applyBorder="1" applyAlignment="1" applyProtection="1">
      <alignment horizontal="left" wrapText="1"/>
      <protection locked="0"/>
    </xf>
    <xf numFmtId="0" fontId="9" fillId="15" borderId="23" xfId="16" applyFont="1" applyFill="1" applyBorder="1" applyProtection="1"/>
    <xf numFmtId="0" fontId="11" fillId="14" borderId="6" xfId="16" applyFont="1" applyFill="1" applyBorder="1" applyAlignment="1" applyProtection="1">
      <alignment horizontal="center" vertical="center" wrapText="1"/>
    </xf>
    <xf numFmtId="0" fontId="9" fillId="14" borderId="23" xfId="16" applyFont="1" applyFill="1" applyBorder="1" applyProtection="1"/>
    <xf numFmtId="0" fontId="9" fillId="0" borderId="26" xfId="16" applyFont="1" applyFill="1" applyBorder="1" applyProtection="1"/>
    <xf numFmtId="0" fontId="9" fillId="9" borderId="10" xfId="16" applyFont="1" applyFill="1" applyBorder="1" applyAlignment="1"/>
    <xf numFmtId="0" fontId="36" fillId="9" borderId="10" xfId="16" applyFont="1" applyFill="1" applyBorder="1" applyAlignment="1"/>
    <xf numFmtId="0" fontId="49" fillId="0" borderId="12" xfId="16" applyFont="1" applyBorder="1" applyAlignment="1" applyProtection="1">
      <alignment horizontal="left" vertical="top" wrapText="1"/>
    </xf>
    <xf numFmtId="0" fontId="9" fillId="9" borderId="1" xfId="16" applyFont="1" applyFill="1" applyBorder="1" applyAlignment="1"/>
    <xf numFmtId="0" fontId="36" fillId="9" borderId="1" xfId="16" applyFont="1" applyFill="1" applyBorder="1" applyAlignment="1"/>
    <xf numFmtId="0" fontId="47" fillId="15" borderId="22" xfId="16" applyFont="1" applyFill="1" applyBorder="1" applyAlignment="1"/>
    <xf numFmtId="0" fontId="9" fillId="15" borderId="8" xfId="16" applyFont="1" applyFill="1" applyBorder="1" applyProtection="1"/>
    <xf numFmtId="0" fontId="0" fillId="0" borderId="0" xfId="0" applyAlignment="1">
      <alignment horizontal="left" vertical="top" wrapText="1"/>
    </xf>
    <xf numFmtId="0" fontId="0" fillId="0" borderId="0" xfId="0" applyFont="1" applyAlignment="1">
      <alignment horizontal="left" vertical="top"/>
    </xf>
    <xf numFmtId="0" fontId="37" fillId="0" borderId="0" xfId="0" applyFont="1" applyAlignment="1">
      <alignment horizontal="left" vertical="top"/>
    </xf>
    <xf numFmtId="0" fontId="37" fillId="0" borderId="0" xfId="0" applyFont="1" applyFill="1" applyBorder="1" applyAlignment="1">
      <alignment horizontal="left" vertical="top" wrapText="1"/>
    </xf>
    <xf numFmtId="0" fontId="0" fillId="0" borderId="0" xfId="0" applyAlignment="1">
      <alignment horizontal="left" vertical="top"/>
    </xf>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0" fillId="7" borderId="0" xfId="0" applyFill="1" applyBorder="1" applyAlignment="1">
      <alignment horizontal="left" vertical="top" wrapText="1"/>
    </xf>
    <xf numFmtId="0" fontId="0" fillId="0" borderId="0" xfId="0" applyAlignment="1">
      <alignment horizontal="left" vertical="center" wrapText="1"/>
    </xf>
    <xf numFmtId="0" fontId="37" fillId="0" borderId="0" xfId="0" applyFont="1" applyAlignment="1">
      <alignment horizontal="left" vertical="top" wrapText="1"/>
    </xf>
    <xf numFmtId="0" fontId="0" fillId="19" borderId="0" xfId="0" applyFill="1" applyBorder="1" applyAlignment="1">
      <alignment horizontal="left" vertical="top" wrapText="1"/>
    </xf>
    <xf numFmtId="0" fontId="0" fillId="0" borderId="0" xfId="0" applyAlignment="1">
      <alignment horizontal="center"/>
    </xf>
    <xf numFmtId="165" fontId="0" fillId="0" borderId="0" xfId="0" applyNumberFormat="1" applyBorder="1" applyAlignment="1">
      <alignment horizontal="left" vertical="top" wrapText="1"/>
    </xf>
    <xf numFmtId="0" fontId="0" fillId="0" borderId="0" xfId="0" applyAlignment="1">
      <alignment horizontal="center" vertical="center"/>
    </xf>
    <xf numFmtId="44" fontId="29" fillId="18" borderId="1" xfId="0" applyNumberFormat="1" applyFont="1" applyFill="1" applyBorder="1" applyAlignment="1">
      <alignment horizontal="center"/>
    </xf>
    <xf numFmtId="0" fontId="45" fillId="11" borderId="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12" xfId="0" applyFont="1" applyFill="1" applyBorder="1" applyAlignment="1">
      <alignment horizontal="left" vertical="top" wrapText="1"/>
    </xf>
    <xf numFmtId="0" fontId="29" fillId="0" borderId="26"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5"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24" xfId="0" applyFont="1" applyFill="1" applyBorder="1" applyAlignment="1">
      <alignment horizontal="left" vertical="top" wrapText="1"/>
    </xf>
    <xf numFmtId="0" fontId="29" fillId="0" borderId="23" xfId="0" applyFont="1" applyFill="1" applyBorder="1" applyAlignment="1">
      <alignment horizontal="left" vertical="top" wrapText="1"/>
    </xf>
    <xf numFmtId="0" fontId="29" fillId="0" borderId="22" xfId="0" applyFont="1" applyFill="1" applyBorder="1" applyAlignment="1">
      <alignment horizontal="left" vertical="top" wrapText="1"/>
    </xf>
    <xf numFmtId="0" fontId="29" fillId="0" borderId="20" xfId="0" applyFont="1" applyFill="1" applyBorder="1" applyAlignment="1">
      <alignment horizontal="left" vertical="top" wrapText="1"/>
    </xf>
    <xf numFmtId="44" fontId="24" fillId="0" borderId="1" xfId="2" applyFont="1" applyFill="1" applyBorder="1" applyAlignment="1">
      <alignment horizontal="center" vertical="top"/>
    </xf>
    <xf numFmtId="44" fontId="0" fillId="0" borderId="1" xfId="0" applyNumberFormat="1" applyFill="1" applyBorder="1" applyAlignment="1">
      <alignment horizontal="center" vertical="top"/>
    </xf>
    <xf numFmtId="44" fontId="0" fillId="0" borderId="1" xfId="0" applyNumberFormat="1" applyFill="1" applyBorder="1" applyAlignment="1">
      <alignment horizontal="center"/>
    </xf>
    <xf numFmtId="0" fontId="31" fillId="0" borderId="1" xfId="10" applyFont="1" applyFill="1" applyBorder="1" applyAlignment="1">
      <alignment horizontal="center" vertical="top"/>
    </xf>
    <xf numFmtId="44" fontId="0" fillId="0" borderId="12" xfId="0" applyNumberFormat="1" applyFill="1" applyBorder="1" applyAlignment="1">
      <alignment horizontal="left" vertical="top"/>
    </xf>
    <xf numFmtId="44" fontId="0" fillId="0" borderId="26" xfId="0" applyNumberFormat="1" applyFill="1" applyBorder="1" applyAlignment="1">
      <alignment horizontal="left" vertical="top"/>
    </xf>
    <xf numFmtId="44" fontId="0" fillId="0" borderId="27" xfId="0" applyNumberFormat="1" applyFill="1" applyBorder="1" applyAlignment="1">
      <alignment horizontal="left" vertical="top"/>
    </xf>
    <xf numFmtId="44" fontId="0" fillId="0" borderId="25" xfId="0" applyNumberFormat="1" applyFill="1" applyBorder="1" applyAlignment="1">
      <alignment horizontal="left" vertical="top"/>
    </xf>
    <xf numFmtId="44" fontId="0" fillId="0" borderId="0" xfId="0" applyNumberFormat="1" applyFill="1" applyBorder="1" applyAlignment="1">
      <alignment horizontal="left" vertical="top"/>
    </xf>
    <xf numFmtId="44" fontId="0" fillId="0" borderId="24" xfId="0" applyNumberFormat="1" applyFill="1" applyBorder="1" applyAlignment="1">
      <alignment horizontal="left" vertical="top"/>
    </xf>
    <xf numFmtId="44" fontId="0" fillId="0" borderId="23" xfId="0" applyNumberFormat="1" applyFill="1" applyBorder="1" applyAlignment="1">
      <alignment horizontal="left" vertical="top"/>
    </xf>
    <xf numFmtId="44" fontId="0" fillId="0" borderId="22" xfId="0" applyNumberFormat="1" applyFill="1" applyBorder="1" applyAlignment="1">
      <alignment horizontal="left" vertical="top"/>
    </xf>
    <xf numFmtId="44" fontId="0" fillId="0" borderId="20" xfId="0" applyNumberFormat="1" applyFill="1" applyBorder="1" applyAlignment="1">
      <alignment horizontal="left" vertical="top"/>
    </xf>
    <xf numFmtId="44" fontId="0" fillId="0" borderId="1" xfId="2" applyFont="1" applyFill="1" applyBorder="1" applyAlignment="1">
      <alignment horizontal="center"/>
    </xf>
    <xf numFmtId="0" fontId="31" fillId="11" borderId="1" xfId="10" applyFont="1" applyFill="1" applyBorder="1" applyAlignment="1">
      <alignment horizontal="center" vertical="top"/>
    </xf>
    <xf numFmtId="0" fontId="29" fillId="0" borderId="1" xfId="0" applyFont="1" applyBorder="1" applyAlignment="1">
      <alignment horizontal="center"/>
    </xf>
    <xf numFmtId="0" fontId="0" fillId="8" borderId="1" xfId="0" applyFill="1" applyBorder="1" applyAlignment="1">
      <alignment horizontal="center" vertical="top"/>
    </xf>
    <xf numFmtId="44" fontId="0" fillId="8" borderId="1" xfId="0" applyNumberFormat="1" applyFill="1" applyBorder="1" applyAlignment="1">
      <alignment horizontal="center" vertical="top"/>
    </xf>
    <xf numFmtId="0" fontId="0" fillId="7" borderId="8" xfId="0" applyFont="1" applyFill="1" applyBorder="1" applyAlignment="1">
      <alignment horizontal="left" vertical="top" wrapText="1"/>
    </xf>
    <xf numFmtId="0" fontId="0" fillId="7" borderId="21" xfId="0" applyFont="1" applyFill="1" applyBorder="1" applyAlignment="1">
      <alignment horizontal="left" vertical="top" wrapText="1"/>
    </xf>
    <xf numFmtId="0" fontId="0" fillId="7" borderId="8" xfId="0" applyFont="1" applyFill="1" applyBorder="1" applyAlignment="1">
      <alignment horizontal="left" vertical="top"/>
    </xf>
    <xf numFmtId="0" fontId="0" fillId="7" borderId="21" xfId="0" applyFont="1" applyFill="1" applyBorder="1" applyAlignment="1">
      <alignment horizontal="left" vertical="top"/>
    </xf>
    <xf numFmtId="0" fontId="30" fillId="7" borderId="8" xfId="0" applyFont="1" applyFill="1" applyBorder="1" applyAlignment="1">
      <alignment horizontal="left" vertical="top" wrapText="1"/>
    </xf>
    <xf numFmtId="0" fontId="30" fillId="7" borderId="21" xfId="0" applyFont="1" applyFill="1" applyBorder="1" applyAlignment="1">
      <alignment horizontal="left" vertical="top" wrapText="1"/>
    </xf>
    <xf numFmtId="0" fontId="30" fillId="7" borderId="8" xfId="0" applyFont="1" applyFill="1" applyBorder="1" applyAlignment="1">
      <alignment horizontal="left" vertical="top"/>
    </xf>
    <xf numFmtId="0" fontId="30" fillId="7" borderId="21" xfId="0" applyFont="1" applyFill="1" applyBorder="1" applyAlignment="1">
      <alignment horizontal="left" vertical="top"/>
    </xf>
    <xf numFmtId="0" fontId="0" fillId="0" borderId="1" xfId="0" applyFont="1" applyBorder="1" applyAlignment="1" applyProtection="1">
      <alignment horizontal="left" vertical="top"/>
      <protection locked="0"/>
    </xf>
    <xf numFmtId="49" fontId="0" fillId="0" borderId="1" xfId="0" applyNumberFormat="1" applyFont="1" applyBorder="1" applyAlignment="1" applyProtection="1">
      <alignment horizontal="left" vertical="top"/>
      <protection locked="0"/>
    </xf>
    <xf numFmtId="169" fontId="0" fillId="0" borderId="1" xfId="0" applyNumberFormat="1" applyFont="1" applyBorder="1" applyAlignment="1">
      <alignment horizontal="left" vertical="top"/>
    </xf>
    <xf numFmtId="0" fontId="0" fillId="8" borderId="1" xfId="0" applyFill="1" applyBorder="1" applyAlignment="1">
      <alignment horizontal="center"/>
    </xf>
    <xf numFmtId="0" fontId="29" fillId="11" borderId="1" xfId="10" applyFont="1" applyFill="1" applyBorder="1" applyAlignment="1">
      <alignment horizontal="center"/>
    </xf>
    <xf numFmtId="0" fontId="24" fillId="6" borderId="1" xfId="10" applyFont="1" applyBorder="1" applyAlignment="1">
      <alignment horizontal="center" vertical="center" wrapText="1"/>
    </xf>
    <xf numFmtId="44" fontId="29" fillId="8" borderId="10" xfId="0" applyNumberFormat="1" applyFont="1" applyFill="1" applyBorder="1" applyAlignment="1">
      <alignment horizontal="center"/>
    </xf>
    <xf numFmtId="44" fontId="29" fillId="8" borderId="11" xfId="0" applyNumberFormat="1" applyFont="1" applyFill="1" applyBorder="1" applyAlignment="1">
      <alignment horizontal="center"/>
    </xf>
    <xf numFmtId="44" fontId="29" fillId="8" borderId="6" xfId="0" applyNumberFormat="1" applyFont="1" applyFill="1" applyBorder="1" applyAlignment="1">
      <alignment horizontal="center"/>
    </xf>
    <xf numFmtId="44" fontId="0" fillId="8" borderId="10" xfId="0" applyNumberFormat="1" applyFill="1" applyBorder="1" applyAlignment="1">
      <alignment horizontal="center"/>
    </xf>
    <xf numFmtId="44" fontId="0" fillId="8" borderId="11" xfId="0" applyNumberFormat="1" applyFill="1" applyBorder="1" applyAlignment="1">
      <alignment horizontal="center"/>
    </xf>
    <xf numFmtId="44" fontId="0" fillId="8" borderId="6" xfId="0" applyNumberFormat="1" applyFill="1" applyBorder="1" applyAlignment="1">
      <alignment horizont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48" fillId="0" borderId="32" xfId="0" applyFont="1" applyBorder="1" applyAlignment="1">
      <alignment horizontal="center" vertical="center"/>
    </xf>
    <xf numFmtId="0" fontId="45" fillId="0" borderId="17" xfId="0" applyFont="1" applyBorder="1" applyAlignment="1">
      <alignment horizontal="center" vertical="center"/>
    </xf>
    <xf numFmtId="0" fontId="45" fillId="0" borderId="0" xfId="0" applyFont="1" applyBorder="1" applyAlignment="1">
      <alignment horizontal="center" vertical="center"/>
    </xf>
    <xf numFmtId="0" fontId="45" fillId="0" borderId="15" xfId="0" applyFont="1" applyBorder="1" applyAlignment="1">
      <alignment horizontal="center" vertical="center"/>
    </xf>
    <xf numFmtId="0" fontId="32" fillId="24" borderId="2" xfId="0" applyFont="1" applyFill="1" applyBorder="1" applyAlignment="1">
      <alignment vertical="center" wrapText="1"/>
    </xf>
    <xf numFmtId="0" fontId="32" fillId="24" borderId="1" xfId="0" applyFont="1" applyFill="1" applyBorder="1" applyAlignment="1">
      <alignment vertical="center" wrapText="1"/>
    </xf>
    <xf numFmtId="0" fontId="32" fillId="24" borderId="5" xfId="0" applyFont="1" applyFill="1" applyBorder="1" applyAlignment="1">
      <alignment vertical="center" wrapText="1"/>
    </xf>
    <xf numFmtId="0" fontId="0" fillId="0" borderId="2" xfId="0" applyBorder="1" applyAlignment="1">
      <alignment horizontal="left" vertical="top" wrapText="1"/>
    </xf>
    <xf numFmtId="0" fontId="29" fillId="0" borderId="2" xfId="0" applyFont="1" applyBorder="1" applyAlignment="1">
      <alignment horizontal="left" vertical="top" wrapText="1"/>
    </xf>
    <xf numFmtId="0" fontId="29" fillId="0" borderId="1" xfId="0" applyFont="1" applyBorder="1" applyAlignment="1">
      <alignment horizontal="left" vertical="top" wrapText="1"/>
    </xf>
    <xf numFmtId="0" fontId="29" fillId="0" borderId="5" xfId="0" applyFont="1" applyBorder="1" applyAlignment="1">
      <alignment horizontal="left" vertical="top" wrapText="1"/>
    </xf>
    <xf numFmtId="0" fontId="0" fillId="0" borderId="30"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29" fillId="0" borderId="2" xfId="0" applyFont="1" applyBorder="1" applyAlignment="1">
      <alignment vertical="center" wrapText="1"/>
    </xf>
    <xf numFmtId="0" fontId="29" fillId="0" borderId="1" xfId="0" applyFont="1" applyBorder="1" applyAlignment="1">
      <alignment vertical="center" wrapText="1"/>
    </xf>
    <xf numFmtId="0" fontId="29" fillId="0" borderId="5" xfId="0" applyFont="1" applyBorder="1" applyAlignment="1">
      <alignment vertical="center" wrapText="1"/>
    </xf>
    <xf numFmtId="0" fontId="0" fillId="0" borderId="2" xfId="0" applyBorder="1" applyAlignment="1">
      <alignment vertical="center" wrapText="1"/>
    </xf>
    <xf numFmtId="0" fontId="32" fillId="24" borderId="2" xfId="0" applyFont="1" applyFill="1" applyBorder="1" applyAlignment="1">
      <alignment horizontal="left" vertical="top" wrapText="1"/>
    </xf>
    <xf numFmtId="0" fontId="32" fillId="24" borderId="1" xfId="0" applyFont="1" applyFill="1" applyBorder="1" applyAlignment="1">
      <alignment horizontal="left" vertical="top" wrapText="1"/>
    </xf>
    <xf numFmtId="0" fontId="32" fillId="24" borderId="5" xfId="0" applyFont="1" applyFill="1" applyBorder="1" applyAlignment="1">
      <alignment horizontal="left" vertical="top" wrapText="1"/>
    </xf>
    <xf numFmtId="0" fontId="0" fillId="0" borderId="42" xfId="0" applyBorder="1" applyAlignment="1">
      <alignment horizontal="left" vertical="top" wrapText="1"/>
    </xf>
    <xf numFmtId="0" fontId="0" fillId="0" borderId="8" xfId="0" applyBorder="1" applyAlignment="1">
      <alignment horizontal="center"/>
    </xf>
    <xf numFmtId="0" fontId="0" fillId="0" borderId="21" xfId="0" applyBorder="1" applyAlignment="1">
      <alignment horizontal="center"/>
    </xf>
    <xf numFmtId="44" fontId="0" fillId="8" borderId="1" xfId="0" applyNumberFormat="1" applyFont="1" applyFill="1" applyBorder="1" applyAlignment="1">
      <alignment horizontal="center" vertical="top"/>
    </xf>
    <xf numFmtId="0" fontId="29" fillId="11" borderId="8" xfId="0" applyFont="1" applyFill="1" applyBorder="1" applyAlignment="1">
      <alignment horizontal="center"/>
    </xf>
    <xf numFmtId="0" fontId="29" fillId="11" borderId="16" xfId="0" applyFont="1" applyFill="1" applyBorder="1" applyAlignment="1">
      <alignment horizontal="center"/>
    </xf>
    <xf numFmtId="0" fontId="29" fillId="11" borderId="21" xfId="0" applyFont="1" applyFill="1" applyBorder="1" applyAlignment="1">
      <alignment horizontal="center"/>
    </xf>
    <xf numFmtId="0" fontId="0" fillId="8" borderId="10" xfId="0" applyFont="1" applyFill="1" applyBorder="1" applyAlignment="1">
      <alignment horizontal="center"/>
    </xf>
    <xf numFmtId="0" fontId="0" fillId="8" borderId="11" xfId="0" applyFont="1" applyFill="1" applyBorder="1" applyAlignment="1">
      <alignment horizontal="center"/>
    </xf>
    <xf numFmtId="0" fontId="0" fillId="8" borderId="6" xfId="0" applyFont="1" applyFill="1" applyBorder="1" applyAlignment="1">
      <alignment horizontal="center"/>
    </xf>
    <xf numFmtId="44" fontId="0" fillId="8" borderId="10" xfId="0" applyNumberFormat="1" applyFont="1" applyFill="1" applyBorder="1" applyAlignment="1">
      <alignment horizontal="center" vertical="top"/>
    </xf>
    <xf numFmtId="44" fontId="0" fillId="8" borderId="11" xfId="0" applyNumberFormat="1" applyFont="1" applyFill="1" applyBorder="1" applyAlignment="1">
      <alignment horizontal="center" vertical="top"/>
    </xf>
    <xf numFmtId="44" fontId="0" fillId="8" borderId="6" xfId="0" applyNumberFormat="1" applyFont="1" applyFill="1" applyBorder="1" applyAlignment="1">
      <alignment horizontal="center" vertical="top"/>
    </xf>
    <xf numFmtId="0" fontId="0" fillId="0" borderId="1" xfId="0" applyFill="1" applyBorder="1" applyAlignment="1">
      <alignment horizontal="left" vertical="top" wrapText="1"/>
    </xf>
    <xf numFmtId="0" fontId="0" fillId="0" borderId="12"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0" fillId="8" borderId="1" xfId="0" applyFont="1" applyFill="1" applyBorder="1" applyAlignment="1">
      <alignment horizontal="center" vertical="top"/>
    </xf>
    <xf numFmtId="44" fontId="0" fillId="8" borderId="1" xfId="0" applyNumberFormat="1" applyFont="1" applyFill="1" applyBorder="1" applyAlignment="1">
      <alignment horizontal="center"/>
    </xf>
    <xf numFmtId="0" fontId="24" fillId="0" borderId="12" xfId="10" applyFont="1" applyFill="1" applyBorder="1" applyAlignment="1">
      <alignment horizontal="left" vertical="top" wrapText="1"/>
    </xf>
    <xf numFmtId="0" fontId="24" fillId="0" borderId="26" xfId="10" applyFont="1" applyFill="1" applyBorder="1" applyAlignment="1">
      <alignment horizontal="left" vertical="top" wrapText="1"/>
    </xf>
    <xf numFmtId="0" fontId="24" fillId="0" borderId="27" xfId="10" applyFont="1" applyFill="1" applyBorder="1" applyAlignment="1">
      <alignment horizontal="left" vertical="top" wrapText="1"/>
    </xf>
    <xf numFmtId="0" fontId="24" fillId="0" borderId="25" xfId="10" applyFont="1" applyFill="1" applyBorder="1" applyAlignment="1">
      <alignment horizontal="left" vertical="top" wrapText="1"/>
    </xf>
    <xf numFmtId="0" fontId="24" fillId="0" borderId="0" xfId="10" applyFont="1" applyFill="1" applyBorder="1" applyAlignment="1">
      <alignment horizontal="left" vertical="top" wrapText="1"/>
    </xf>
    <xf numFmtId="0" fontId="24" fillId="0" borderId="24" xfId="10" applyFont="1" applyFill="1" applyBorder="1" applyAlignment="1">
      <alignment horizontal="left" vertical="top" wrapText="1"/>
    </xf>
    <xf numFmtId="0" fontId="24" fillId="0" borderId="23" xfId="10" applyFont="1" applyFill="1" applyBorder="1" applyAlignment="1">
      <alignment horizontal="left" vertical="top" wrapText="1"/>
    </xf>
    <xf numFmtId="0" fontId="24" fillId="0" borderId="22" xfId="10" applyFont="1" applyFill="1" applyBorder="1" applyAlignment="1">
      <alignment horizontal="left" vertical="top" wrapText="1"/>
    </xf>
    <xf numFmtId="0" fontId="24" fillId="0" borderId="20" xfId="10" applyFont="1" applyFill="1" applyBorder="1" applyAlignment="1">
      <alignment horizontal="left" vertical="top" wrapText="1"/>
    </xf>
    <xf numFmtId="0" fontId="0" fillId="8" borderId="10" xfId="0" applyFont="1" applyFill="1" applyBorder="1" applyAlignment="1">
      <alignment horizontal="left" vertical="top"/>
    </xf>
    <xf numFmtId="0" fontId="0" fillId="8" borderId="11" xfId="0" applyFont="1" applyFill="1" applyBorder="1" applyAlignment="1">
      <alignment horizontal="left" vertical="top"/>
    </xf>
    <xf numFmtId="0" fontId="0" fillId="8" borderId="6" xfId="0" applyFont="1" applyFill="1" applyBorder="1" applyAlignment="1">
      <alignment horizontal="left" vertical="top"/>
    </xf>
    <xf numFmtId="0" fontId="45" fillId="0" borderId="1" xfId="0" applyFont="1" applyBorder="1" applyAlignment="1">
      <alignment horizontal="center" vertical="top"/>
    </xf>
    <xf numFmtId="0" fontId="29" fillId="0" borderId="1" xfId="0" applyFont="1" applyBorder="1" applyAlignment="1">
      <alignment horizontal="left" vertical="top"/>
    </xf>
    <xf numFmtId="49" fontId="0" fillId="0" borderId="8" xfId="0" applyNumberFormat="1" applyFont="1" applyBorder="1" applyAlignment="1">
      <alignment horizontal="left" vertical="top"/>
    </xf>
    <xf numFmtId="49" fontId="0" fillId="0" borderId="16" xfId="0" applyNumberFormat="1" applyFont="1" applyBorder="1" applyAlignment="1">
      <alignment horizontal="left" vertical="top"/>
    </xf>
    <xf numFmtId="49" fontId="0" fillId="0" borderId="21" xfId="0" applyNumberFormat="1" applyFont="1" applyBorder="1" applyAlignment="1">
      <alignment horizontal="left" vertical="top"/>
    </xf>
    <xf numFmtId="44" fontId="29" fillId="0" borderId="1" xfId="2" applyFont="1" applyBorder="1" applyAlignment="1">
      <alignment horizontal="left" vertical="top"/>
    </xf>
    <xf numFmtId="44" fontId="24" fillId="0" borderId="1" xfId="2" applyFont="1" applyBorder="1" applyAlignment="1">
      <alignment horizontal="right" vertical="top"/>
    </xf>
    <xf numFmtId="0" fontId="24" fillId="0" borderId="1" xfId="10" applyFont="1" applyFill="1" applyBorder="1" applyAlignment="1">
      <alignment horizontal="left" vertical="top"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1" fillId="11" borderId="8" xfId="4" applyFont="1" applyFill="1" applyBorder="1" applyAlignment="1">
      <alignment horizontal="center" vertical="top"/>
    </xf>
    <xf numFmtId="0" fontId="31" fillId="11" borderId="16" xfId="4" applyFont="1" applyFill="1" applyBorder="1" applyAlignment="1">
      <alignment horizontal="center" vertical="top"/>
    </xf>
    <xf numFmtId="0" fontId="31" fillId="11" borderId="21" xfId="4" applyFont="1" applyFill="1" applyBorder="1" applyAlignment="1">
      <alignment horizontal="center" vertical="top"/>
    </xf>
    <xf numFmtId="44" fontId="0" fillId="18" borderId="10" xfId="0" applyNumberFormat="1" applyFont="1" applyFill="1" applyBorder="1" applyAlignment="1">
      <alignment horizontal="center"/>
    </xf>
    <xf numFmtId="44" fontId="0" fillId="18" borderId="11" xfId="0" applyNumberFormat="1" applyFont="1" applyFill="1" applyBorder="1" applyAlignment="1">
      <alignment horizontal="center"/>
    </xf>
    <xf numFmtId="44" fontId="0" fillId="18" borderId="6" xfId="0" applyNumberFormat="1" applyFont="1" applyFill="1" applyBorder="1" applyAlignment="1">
      <alignment horizontal="center"/>
    </xf>
    <xf numFmtId="44" fontId="24" fillId="6" borderId="8" xfId="10" applyNumberFormat="1" applyFont="1" applyBorder="1" applyAlignment="1">
      <alignment horizontal="center" vertical="center" wrapText="1"/>
    </xf>
    <xf numFmtId="0" fontId="24" fillId="6" borderId="21" xfId="10" applyFont="1" applyBorder="1" applyAlignment="1">
      <alignment horizontal="center" vertical="center" wrapText="1"/>
    </xf>
    <xf numFmtId="166" fontId="0" fillId="8" borderId="10" xfId="0" applyNumberFormat="1" applyFont="1" applyFill="1" applyBorder="1" applyAlignment="1">
      <alignment horizontal="center"/>
    </xf>
    <xf numFmtId="166" fontId="0" fillId="8" borderId="11" xfId="0" applyNumberFormat="1" applyFont="1" applyFill="1" applyBorder="1" applyAlignment="1">
      <alignment horizontal="center"/>
    </xf>
    <xf numFmtId="166" fontId="0" fillId="8" borderId="6" xfId="0" applyNumberFormat="1" applyFont="1" applyFill="1" applyBorder="1" applyAlignment="1">
      <alignment horizontal="center"/>
    </xf>
    <xf numFmtId="0" fontId="0" fillId="0" borderId="12" xfId="0" applyFill="1" applyBorder="1" applyAlignment="1">
      <alignment horizontal="left" vertical="top" wrapText="1"/>
    </xf>
    <xf numFmtId="0" fontId="0" fillId="0" borderId="26" xfId="0" applyFill="1" applyBorder="1" applyAlignment="1">
      <alignment horizontal="left" vertical="top" wrapText="1"/>
    </xf>
    <xf numFmtId="0" fontId="0" fillId="0" borderId="27" xfId="0" applyFill="1" applyBorder="1" applyAlignment="1">
      <alignment horizontal="left" vertical="top" wrapText="1"/>
    </xf>
    <xf numFmtId="0" fontId="0" fillId="0" borderId="25" xfId="0" applyFill="1" applyBorder="1" applyAlignment="1">
      <alignment horizontal="left" vertical="top" wrapText="1"/>
    </xf>
    <xf numFmtId="0" fontId="0" fillId="0" borderId="24" xfId="0" applyFill="1" applyBorder="1" applyAlignment="1">
      <alignment horizontal="left" vertical="top" wrapText="1"/>
    </xf>
    <xf numFmtId="0" fontId="0" fillId="0" borderId="23" xfId="0" applyFill="1" applyBorder="1" applyAlignment="1">
      <alignment horizontal="left" vertical="top" wrapText="1"/>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1" xfId="0" applyFont="1" applyBorder="1" applyAlignment="1">
      <alignment horizontal="center"/>
    </xf>
    <xf numFmtId="0" fontId="0" fillId="8" borderId="12"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0" fillId="8" borderId="23" xfId="0" applyFill="1" applyBorder="1" applyAlignment="1">
      <alignment horizontal="center"/>
    </xf>
    <xf numFmtId="0" fontId="0" fillId="8" borderId="22" xfId="0" applyFill="1" applyBorder="1" applyAlignment="1">
      <alignment horizontal="center"/>
    </xf>
    <xf numFmtId="0" fontId="0" fillId="8" borderId="20" xfId="0" applyFill="1" applyBorder="1" applyAlignment="1">
      <alignment horizontal="center"/>
    </xf>
    <xf numFmtId="44" fontId="24" fillId="0" borderId="1" xfId="2" applyFont="1" applyBorder="1" applyAlignment="1">
      <alignment horizontal="center"/>
    </xf>
    <xf numFmtId="0" fontId="0" fillId="0" borderId="21" xfId="0" applyFill="1" applyBorder="1" applyAlignment="1">
      <alignment horizontal="left" vertical="top" wrapText="1"/>
    </xf>
    <xf numFmtId="44" fontId="24" fillId="0" borderId="1" xfId="2" applyFont="1" applyBorder="1" applyAlignment="1"/>
    <xf numFmtId="0" fontId="45" fillId="0" borderId="1" xfId="0" applyFont="1" applyBorder="1" applyAlignment="1">
      <alignment horizontal="center" vertical="center"/>
    </xf>
    <xf numFmtId="0" fontId="0" fillId="7" borderId="1" xfId="0" applyFont="1" applyFill="1" applyBorder="1" applyAlignment="1">
      <alignment horizontal="left" vertical="top"/>
    </xf>
    <xf numFmtId="49" fontId="44" fillId="0" borderId="0" xfId="0" applyNumberFormat="1" applyFont="1" applyFill="1" applyBorder="1" applyAlignment="1" applyProtection="1">
      <alignment horizontal="left" vertical="top" wrapText="1"/>
      <protection locked="0"/>
    </xf>
    <xf numFmtId="49" fontId="46" fillId="0" borderId="22" xfId="5" applyNumberFormat="1" applyFont="1" applyFill="1" applyBorder="1" applyAlignment="1" applyProtection="1">
      <alignment horizontal="left" vertical="top" wrapText="1"/>
      <protection locked="0"/>
    </xf>
    <xf numFmtId="0" fontId="44" fillId="20" borderId="1" xfId="0" applyFont="1" applyFill="1" applyBorder="1" applyAlignment="1">
      <alignment horizontal="left" vertical="top" wrapText="1"/>
    </xf>
    <xf numFmtId="0" fontId="41" fillId="0" borderId="1" xfId="0" applyFont="1" applyFill="1" applyBorder="1" applyAlignment="1">
      <alignment horizontal="left" vertical="top" wrapText="1"/>
    </xf>
    <xf numFmtId="0" fontId="58" fillId="25" borderId="8" xfId="0" applyFont="1" applyFill="1" applyBorder="1" applyAlignment="1">
      <alignment horizontal="left" vertical="top" wrapText="1"/>
    </xf>
    <xf numFmtId="0" fontId="44" fillId="25" borderId="16" xfId="0" applyFont="1" applyFill="1" applyBorder="1" applyAlignment="1">
      <alignment horizontal="left" vertical="top" wrapText="1"/>
    </xf>
    <xf numFmtId="0" fontId="44" fillId="25" borderId="21" xfId="0" applyFont="1" applyFill="1" applyBorder="1" applyAlignment="1">
      <alignment horizontal="left" vertical="top" wrapText="1"/>
    </xf>
    <xf numFmtId="0" fontId="44" fillId="0" borderId="1" xfId="0" applyFont="1" applyFill="1" applyBorder="1" applyAlignment="1">
      <alignment horizontal="left" vertical="top" wrapText="1"/>
    </xf>
    <xf numFmtId="0" fontId="41" fillId="0" borderId="8" xfId="0" applyFont="1" applyFill="1" applyBorder="1" applyAlignment="1">
      <alignment horizontal="left" vertical="top" wrapText="1"/>
    </xf>
    <xf numFmtId="0" fontId="41" fillId="0" borderId="16" xfId="0" applyFont="1" applyFill="1" applyBorder="1" applyAlignment="1">
      <alignment horizontal="left" vertical="top" wrapText="1"/>
    </xf>
    <xf numFmtId="0" fontId="41" fillId="0" borderId="21" xfId="0" applyFont="1" applyFill="1" applyBorder="1" applyAlignment="1">
      <alignment horizontal="left" vertical="top" wrapText="1"/>
    </xf>
    <xf numFmtId="0" fontId="56" fillId="0" borderId="1" xfId="0" applyFont="1" applyFill="1" applyBorder="1" applyAlignment="1">
      <alignment horizontal="left" vertical="center" wrapText="1"/>
    </xf>
    <xf numFmtId="0" fontId="41" fillId="0" borderId="1" xfId="0" applyFont="1" applyFill="1" applyBorder="1" applyAlignment="1">
      <alignment vertical="top" wrapText="1"/>
    </xf>
    <xf numFmtId="0" fontId="44" fillId="17" borderId="1" xfId="0" applyFont="1" applyFill="1" applyBorder="1" applyAlignment="1">
      <alignment vertical="top" wrapText="1"/>
    </xf>
    <xf numFmtId="0" fontId="41" fillId="0" borderId="1" xfId="0" applyFont="1" applyFill="1" applyBorder="1" applyAlignment="1">
      <alignment horizontal="left" vertical="center" wrapText="1"/>
    </xf>
    <xf numFmtId="0" fontId="44" fillId="17" borderId="1" xfId="0" applyFont="1" applyFill="1" applyBorder="1" applyAlignment="1">
      <alignment horizontal="left" vertical="top" wrapText="1"/>
    </xf>
    <xf numFmtId="0" fontId="41" fillId="17" borderId="1" xfId="0" applyFont="1" applyFill="1" applyBorder="1" applyAlignment="1">
      <alignment horizontal="left" vertical="top" wrapText="1"/>
    </xf>
    <xf numFmtId="0" fontId="9" fillId="0" borderId="0" xfId="14" applyFont="1" applyFill="1" applyBorder="1" applyAlignment="1" applyProtection="1">
      <alignment horizontal="left" wrapText="1"/>
    </xf>
    <xf numFmtId="0" fontId="9" fillId="0" borderId="0" xfId="14" applyFont="1" applyFill="1" applyBorder="1" applyAlignment="1" applyProtection="1">
      <alignment horizontal="left"/>
    </xf>
    <xf numFmtId="0" fontId="9" fillId="0" borderId="22" xfId="14" applyFont="1" applyFill="1" applyBorder="1" applyAlignment="1" applyProtection="1">
      <alignment horizontal="right"/>
      <protection locked="0"/>
    </xf>
    <xf numFmtId="0" fontId="9" fillId="0" borderId="22" xfId="14" applyFont="1" applyFill="1" applyBorder="1" applyAlignment="1" applyProtection="1">
      <alignment horizontal="right"/>
    </xf>
    <xf numFmtId="0" fontId="56" fillId="0" borderId="0" xfId="0" applyFont="1" applyFill="1" applyBorder="1" applyAlignment="1">
      <alignment horizontal="right"/>
    </xf>
    <xf numFmtId="0" fontId="41" fillId="0" borderId="22" xfId="0" applyFont="1" applyFill="1" applyBorder="1"/>
    <xf numFmtId="0" fontId="29" fillId="0" borderId="0" xfId="0" applyFont="1" applyAlignment="1">
      <alignment horizontal="right"/>
    </xf>
    <xf numFmtId="0" fontId="4" fillId="0" borderId="0" xfId="14" applyFont="1" applyFill="1" applyBorder="1" applyAlignment="1">
      <alignment horizontal="left" wrapText="1"/>
    </xf>
    <xf numFmtId="0" fontId="59" fillId="0" borderId="0" xfId="14" applyFont="1" applyFill="1" applyBorder="1" applyAlignment="1" applyProtection="1">
      <alignment horizontal="center" vertical="top"/>
    </xf>
    <xf numFmtId="0" fontId="59" fillId="0" borderId="0" xfId="14" applyFont="1" applyFill="1" applyBorder="1" applyAlignment="1" applyProtection="1">
      <alignment horizontal="center"/>
    </xf>
    <xf numFmtId="0" fontId="4" fillId="0" borderId="0" xfId="14" applyFont="1" applyFill="1" applyBorder="1" applyAlignment="1" applyProtection="1">
      <alignment horizontal="left" wrapText="1"/>
    </xf>
    <xf numFmtId="0" fontId="12" fillId="0" borderId="0" xfId="14" applyFont="1" applyFill="1" applyBorder="1" applyAlignment="1" applyProtection="1">
      <alignment horizontal="left" vertical="top" wrapText="1"/>
    </xf>
    <xf numFmtId="0" fontId="9" fillId="0" borderId="0" xfId="14" applyFont="1" applyFill="1" applyBorder="1" applyAlignment="1" applyProtection="1">
      <alignment horizontal="left" vertical="center" wrapText="1"/>
    </xf>
    <xf numFmtId="0" fontId="9" fillId="0" borderId="0" xfId="14" applyFont="1" applyFill="1" applyBorder="1" applyAlignment="1" applyProtection="1">
      <alignment horizontal="right"/>
      <protection locked="0"/>
    </xf>
    <xf numFmtId="0" fontId="11" fillId="9" borderId="1" xfId="16" applyFont="1" applyFill="1" applyBorder="1" applyAlignment="1" applyProtection="1">
      <alignment wrapText="1"/>
    </xf>
    <xf numFmtId="0" fontId="10" fillId="9" borderId="10" xfId="16" applyFont="1" applyFill="1" applyBorder="1" applyAlignment="1"/>
    <xf numFmtId="0" fontId="10" fillId="9" borderId="1" xfId="16" applyFont="1" applyFill="1" applyBorder="1" applyAlignment="1"/>
    <xf numFmtId="0" fontId="11" fillId="14" borderId="16" xfId="16" applyFont="1" applyFill="1" applyBorder="1" applyAlignment="1" applyProtection="1">
      <alignment horizontal="left" wrapText="1"/>
    </xf>
    <xf numFmtId="0" fontId="11" fillId="14" borderId="21" xfId="16" applyFont="1" applyFill="1" applyBorder="1" applyAlignment="1" applyProtection="1">
      <alignment horizontal="left" wrapText="1"/>
    </xf>
    <xf numFmtId="0" fontId="11" fillId="14" borderId="16" xfId="16" applyFont="1" applyFill="1" applyBorder="1" applyAlignment="1" applyProtection="1">
      <alignment vertical="top" wrapText="1"/>
    </xf>
    <xf numFmtId="0" fontId="11" fillId="14" borderId="21" xfId="16" applyFont="1" applyFill="1" applyBorder="1" applyAlignment="1" applyProtection="1">
      <alignment vertical="top" wrapText="1"/>
    </xf>
    <xf numFmtId="0" fontId="11" fillId="9" borderId="8" xfId="16" applyFont="1" applyFill="1" applyBorder="1" applyAlignment="1" applyProtection="1">
      <alignment horizontal="left" wrapText="1"/>
    </xf>
    <xf numFmtId="0" fontId="11" fillId="9" borderId="16" xfId="16" applyFont="1" applyFill="1" applyBorder="1" applyAlignment="1" applyProtection="1">
      <alignment horizontal="left" wrapText="1"/>
    </xf>
    <xf numFmtId="0" fontId="11" fillId="9" borderId="8" xfId="16" applyFont="1" applyFill="1" applyBorder="1" applyAlignment="1" applyProtection="1">
      <alignment horizontal="left" vertical="center" wrapText="1"/>
    </xf>
    <xf numFmtId="0" fontId="4" fillId="9" borderId="16" xfId="16" applyFont="1" applyFill="1" applyBorder="1" applyAlignment="1">
      <alignment vertical="center"/>
    </xf>
    <xf numFmtId="0" fontId="4" fillId="9" borderId="21" xfId="16" applyFont="1" applyFill="1" applyBorder="1" applyAlignment="1">
      <alignment vertical="center"/>
    </xf>
    <xf numFmtId="0" fontId="11" fillId="16" borderId="16" xfId="16" applyFont="1" applyFill="1" applyBorder="1" applyProtection="1"/>
    <xf numFmtId="0" fontId="11" fillId="16" borderId="21" xfId="16" applyFont="1" applyFill="1" applyBorder="1" applyProtection="1"/>
    <xf numFmtId="0" fontId="11" fillId="9" borderId="12" xfId="16" applyFont="1" applyFill="1" applyBorder="1" applyAlignment="1" applyProtection="1">
      <alignment wrapText="1"/>
    </xf>
    <xf numFmtId="0" fontId="4" fillId="9" borderId="16" xfId="16" applyFont="1" applyFill="1" applyBorder="1" applyAlignment="1"/>
    <xf numFmtId="0" fontId="4" fillId="9" borderId="21" xfId="16" applyFont="1" applyFill="1" applyBorder="1" applyAlignment="1"/>
    <xf numFmtId="0" fontId="4" fillId="8" borderId="12" xfId="16" applyFill="1" applyBorder="1" applyAlignment="1"/>
    <xf numFmtId="0" fontId="4" fillId="8" borderId="26" xfId="16" applyFill="1" applyBorder="1" applyAlignment="1"/>
    <xf numFmtId="0" fontId="4" fillId="8" borderId="27" xfId="16" applyFill="1" applyBorder="1" applyAlignment="1"/>
    <xf numFmtId="0" fontId="4" fillId="8" borderId="25" xfId="16" applyFill="1" applyBorder="1" applyAlignment="1"/>
    <xf numFmtId="0" fontId="4" fillId="8" borderId="0" xfId="16" applyFill="1" applyBorder="1" applyAlignment="1"/>
    <xf numFmtId="0" fontId="4" fillId="8" borderId="24" xfId="16" applyFill="1" applyBorder="1" applyAlignment="1"/>
    <xf numFmtId="0" fontId="11" fillId="16" borderId="8" xfId="16" applyFont="1" applyFill="1" applyBorder="1" applyAlignment="1" applyProtection="1">
      <alignment horizontal="left"/>
    </xf>
    <xf numFmtId="0" fontId="11" fillId="16" borderId="21" xfId="16" applyFont="1" applyFill="1" applyBorder="1" applyAlignment="1" applyProtection="1">
      <alignment horizontal="left"/>
    </xf>
    <xf numFmtId="0" fontId="11" fillId="3" borderId="8" xfId="16" applyFont="1" applyFill="1" applyBorder="1" applyAlignment="1" applyProtection="1"/>
    <xf numFmtId="0" fontId="4" fillId="0" borderId="16" xfId="16" applyBorder="1" applyAlignment="1"/>
    <xf numFmtId="1" fontId="9" fillId="8" borderId="8" xfId="16" applyNumberFormat="1" applyFont="1" applyFill="1" applyBorder="1" applyProtection="1"/>
    <xf numFmtId="1" fontId="9" fillId="8" borderId="16" xfId="16" applyNumberFormat="1" applyFont="1" applyFill="1" applyBorder="1" applyProtection="1"/>
    <xf numFmtId="0" fontId="11" fillId="3" borderId="16" xfId="16" applyFont="1" applyFill="1" applyBorder="1" applyAlignment="1" applyProtection="1"/>
    <xf numFmtId="44" fontId="24" fillId="0" borderId="0" xfId="2" applyFont="1" applyAlignment="1"/>
    <xf numFmtId="0" fontId="29" fillId="0" borderId="31" xfId="0" applyFont="1" applyBorder="1" applyAlignment="1">
      <alignment horizontal="center" vertical="top"/>
    </xf>
    <xf numFmtId="0" fontId="29" fillId="0" borderId="32" xfId="0" applyFont="1" applyBorder="1" applyAlignment="1">
      <alignment horizontal="center" vertical="top"/>
    </xf>
    <xf numFmtId="0" fontId="30" fillId="0" borderId="8" xfId="0" applyFont="1" applyFill="1" applyBorder="1" applyAlignment="1">
      <alignment horizontal="center" vertical="top"/>
    </xf>
    <xf numFmtId="0" fontId="30" fillId="0" borderId="16" xfId="0" applyFont="1" applyFill="1" applyBorder="1" applyAlignment="1">
      <alignment horizontal="center" vertical="top"/>
    </xf>
    <xf numFmtId="0" fontId="30" fillId="0" borderId="21" xfId="0" applyFont="1" applyFill="1" applyBorder="1" applyAlignment="1">
      <alignment horizontal="center" vertical="top"/>
    </xf>
    <xf numFmtId="0" fontId="0" fillId="8" borderId="26" xfId="0" applyFill="1" applyBorder="1" applyAlignment="1">
      <alignment horizontal="center" vertical="top"/>
    </xf>
    <xf numFmtId="0" fontId="0" fillId="8" borderId="27" xfId="0" applyFill="1" applyBorder="1" applyAlignment="1">
      <alignment horizontal="center" vertical="top"/>
    </xf>
    <xf numFmtId="0" fontId="0" fillId="8" borderId="22" xfId="0" applyFill="1" applyBorder="1" applyAlignment="1">
      <alignment horizontal="center" vertical="top"/>
    </xf>
    <xf numFmtId="0" fontId="0" fillId="8" borderId="20" xfId="0" applyFill="1" applyBorder="1" applyAlignment="1">
      <alignment horizontal="center" vertical="top"/>
    </xf>
    <xf numFmtId="0" fontId="0" fillId="8" borderId="1" xfId="0" applyFont="1" applyFill="1" applyBorder="1" applyAlignment="1">
      <alignment horizontal="center" vertical="top" wrapText="1"/>
    </xf>
    <xf numFmtId="0" fontId="0" fillId="11" borderId="1" xfId="0" applyFill="1" applyBorder="1" applyAlignment="1">
      <alignment horizontal="center" vertical="top" wrapText="1"/>
    </xf>
    <xf numFmtId="0" fontId="0" fillId="11" borderId="8" xfId="0" applyFill="1" applyBorder="1" applyAlignment="1">
      <alignment horizontal="center" vertical="top" wrapText="1"/>
    </xf>
    <xf numFmtId="0" fontId="0" fillId="11" borderId="16" xfId="0" applyFill="1" applyBorder="1" applyAlignment="1">
      <alignment horizontal="center" vertical="top" wrapText="1"/>
    </xf>
    <xf numFmtId="0" fontId="0" fillId="11" borderId="21" xfId="0" applyFill="1" applyBorder="1" applyAlignment="1">
      <alignment horizontal="center" vertical="top" wrapText="1"/>
    </xf>
    <xf numFmtId="0" fontId="45" fillId="0" borderId="13" xfId="0" applyFont="1" applyBorder="1" applyAlignment="1">
      <alignment horizontal="center" vertical="center"/>
    </xf>
    <xf numFmtId="0" fontId="45" fillId="0" borderId="28" xfId="0" applyFont="1" applyBorder="1" applyAlignment="1">
      <alignment horizontal="center" vertical="center"/>
    </xf>
    <xf numFmtId="0" fontId="45" fillId="0" borderId="14" xfId="0" applyFont="1" applyBorder="1" applyAlignment="1">
      <alignment horizontal="center" vertical="center"/>
    </xf>
    <xf numFmtId="0" fontId="24" fillId="6" borderId="2" xfId="10" applyFont="1" applyBorder="1" applyAlignment="1">
      <alignment horizontal="center" vertical="center" wrapText="1"/>
    </xf>
    <xf numFmtId="0" fontId="24" fillId="6" borderId="5" xfId="10" applyFont="1" applyBorder="1" applyAlignment="1">
      <alignment horizontal="center" vertical="center" wrapText="1"/>
    </xf>
    <xf numFmtId="0" fontId="31" fillId="11" borderId="1" xfId="4" applyFont="1" applyFill="1" applyBorder="1" applyAlignment="1">
      <alignment horizontal="center" vertical="top"/>
    </xf>
    <xf numFmtId="44" fontId="0" fillId="8" borderId="11" xfId="0" applyNumberFormat="1" applyFont="1" applyFill="1" applyBorder="1" applyAlignment="1">
      <alignment horizontal="center"/>
    </xf>
    <xf numFmtId="44" fontId="0" fillId="8" borderId="6" xfId="0" applyNumberFormat="1" applyFont="1" applyFill="1" applyBorder="1" applyAlignment="1">
      <alignment horizontal="center"/>
    </xf>
    <xf numFmtId="0" fontId="0" fillId="8" borderId="1" xfId="0" applyFill="1" applyBorder="1" applyAlignment="1">
      <alignment horizontal="left" vertical="top"/>
    </xf>
    <xf numFmtId="44" fontId="24" fillId="8" borderId="1" xfId="2" applyFont="1" applyFill="1" applyBorder="1" applyAlignment="1">
      <alignment horizontal="center" vertical="top"/>
    </xf>
    <xf numFmtId="44" fontId="24" fillId="0" borderId="1" xfId="2" applyFont="1" applyBorder="1" applyAlignment="1">
      <alignment horizontal="left" vertical="top"/>
    </xf>
    <xf numFmtId="0" fontId="30" fillId="11" borderId="8" xfId="4" applyFont="1" applyFill="1" applyBorder="1" applyAlignment="1">
      <alignment horizontal="center" vertical="top"/>
    </xf>
    <xf numFmtId="0" fontId="30" fillId="11" borderId="16" xfId="4" applyFont="1" applyFill="1" applyBorder="1" applyAlignment="1">
      <alignment horizontal="center" vertical="top"/>
    </xf>
    <xf numFmtId="0" fontId="30" fillId="11" borderId="21" xfId="4" applyFont="1" applyFill="1" applyBorder="1" applyAlignment="1">
      <alignment horizontal="center" vertical="top"/>
    </xf>
    <xf numFmtId="0" fontId="0" fillId="0" borderId="8" xfId="0" applyBorder="1" applyAlignment="1">
      <alignment horizontal="lef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24" fillId="0" borderId="1" xfId="10" applyFont="1" applyFill="1" applyBorder="1" applyAlignment="1">
      <alignment horizontal="left" wrapText="1"/>
    </xf>
    <xf numFmtId="0" fontId="24" fillId="0" borderId="12" xfId="10" applyFont="1" applyFill="1" applyBorder="1" applyAlignment="1">
      <alignment horizontal="left" wrapText="1"/>
    </xf>
    <xf numFmtId="0" fontId="24" fillId="0" borderId="26" xfId="10" applyFont="1" applyFill="1" applyBorder="1" applyAlignment="1">
      <alignment horizontal="left" wrapText="1"/>
    </xf>
    <xf numFmtId="0" fontId="24" fillId="0" borderId="27" xfId="10" applyFont="1" applyFill="1" applyBorder="1" applyAlignment="1">
      <alignment horizontal="left" wrapText="1"/>
    </xf>
    <xf numFmtId="0" fontId="24" fillId="0" borderId="25" xfId="10" applyFont="1" applyFill="1" applyBorder="1" applyAlignment="1">
      <alignment horizontal="left" wrapText="1"/>
    </xf>
    <xf numFmtId="0" fontId="24" fillId="0" borderId="0" xfId="10" applyFont="1" applyFill="1" applyBorder="1" applyAlignment="1">
      <alignment horizontal="left" wrapText="1"/>
    </xf>
    <xf numFmtId="0" fontId="24" fillId="0" borderId="24" xfId="10" applyFont="1" applyFill="1" applyBorder="1" applyAlignment="1">
      <alignment horizontal="left" wrapText="1"/>
    </xf>
    <xf numFmtId="0" fontId="24" fillId="0" borderId="23" xfId="10" applyFont="1" applyFill="1" applyBorder="1" applyAlignment="1">
      <alignment horizontal="left" wrapText="1"/>
    </xf>
    <xf numFmtId="0" fontId="24" fillId="0" borderId="22" xfId="10" applyFont="1" applyFill="1" applyBorder="1" applyAlignment="1">
      <alignment horizontal="left" wrapText="1"/>
    </xf>
    <xf numFmtId="0" fontId="24" fillId="0" borderId="20" xfId="10" applyFont="1" applyFill="1" applyBorder="1" applyAlignment="1">
      <alignment horizontal="left" wrapText="1"/>
    </xf>
    <xf numFmtId="44" fontId="0" fillId="8" borderId="10" xfId="0" applyNumberFormat="1" applyFont="1" applyFill="1" applyBorder="1" applyAlignment="1">
      <alignment horizontal="center"/>
    </xf>
    <xf numFmtId="0" fontId="33" fillId="0" borderId="1" xfId="0" applyFont="1" applyBorder="1" applyAlignment="1">
      <alignment horizontal="center" vertical="center"/>
    </xf>
    <xf numFmtId="0" fontId="0" fillId="0" borderId="0" xfId="0" applyFill="1" applyAlignment="1">
      <alignment horizontal="center"/>
    </xf>
    <xf numFmtId="0" fontId="0" fillId="8" borderId="0" xfId="0" applyFill="1" applyAlignment="1">
      <alignment horizontal="center"/>
    </xf>
    <xf numFmtId="0" fontId="32" fillId="0" borderId="31" xfId="0" applyFont="1" applyBorder="1" applyAlignment="1">
      <alignment horizontal="center" vertical="top"/>
    </xf>
    <xf numFmtId="0" fontId="32" fillId="0" borderId="32" xfId="0" applyFont="1" applyBorder="1" applyAlignment="1">
      <alignment horizontal="center" vertical="top"/>
    </xf>
    <xf numFmtId="0" fontId="29" fillId="11" borderId="25" xfId="0" applyFont="1" applyFill="1" applyBorder="1" applyAlignment="1">
      <alignment horizontal="left"/>
    </xf>
    <xf numFmtId="0" fontId="29" fillId="11" borderId="0" xfId="0" applyFont="1" applyFill="1" applyBorder="1" applyAlignment="1">
      <alignment horizontal="left"/>
    </xf>
    <xf numFmtId="44" fontId="0" fillId="0" borderId="1" xfId="0" applyNumberFormat="1" applyFont="1" applyFill="1" applyBorder="1" applyAlignment="1">
      <alignment horizontal="center"/>
    </xf>
    <xf numFmtId="44" fontId="29" fillId="0" borderId="12" xfId="2" applyFont="1" applyBorder="1" applyAlignment="1">
      <alignment horizontal="left" vertical="top"/>
    </xf>
    <xf numFmtId="44" fontId="29" fillId="0" borderId="26" xfId="2" applyFont="1" applyBorder="1" applyAlignment="1">
      <alignment horizontal="left" vertical="top"/>
    </xf>
    <xf numFmtId="44" fontId="29" fillId="0" borderId="27" xfId="2" applyFont="1" applyBorder="1" applyAlignment="1">
      <alignment horizontal="left" vertical="top"/>
    </xf>
    <xf numFmtId="0" fontId="29" fillId="0" borderId="25" xfId="0" applyFont="1" applyBorder="1" applyAlignment="1">
      <alignment horizontal="left" vertical="top"/>
    </xf>
    <xf numFmtId="0" fontId="29" fillId="0" borderId="0" xfId="0" applyFont="1" applyBorder="1" applyAlignment="1">
      <alignment horizontal="left" vertical="top"/>
    </xf>
    <xf numFmtId="0" fontId="29" fillId="0" borderId="24" xfId="0" applyFont="1" applyBorder="1" applyAlignment="1">
      <alignment horizontal="left" vertical="top"/>
    </xf>
    <xf numFmtId="0" fontId="29" fillId="0" borderId="23" xfId="0" applyFont="1" applyBorder="1" applyAlignment="1">
      <alignment horizontal="left" vertical="top"/>
    </xf>
    <xf numFmtId="0" fontId="29" fillId="0" borderId="22" xfId="0" applyFont="1" applyBorder="1" applyAlignment="1">
      <alignment horizontal="left" vertical="top"/>
    </xf>
    <xf numFmtId="0" fontId="29" fillId="0" borderId="20" xfId="0" applyFont="1" applyBorder="1" applyAlignment="1">
      <alignment horizontal="left" vertical="top"/>
    </xf>
    <xf numFmtId="0" fontId="0" fillId="7" borderId="8" xfId="0" applyFill="1" applyBorder="1" applyAlignment="1">
      <alignment horizontal="right"/>
    </xf>
    <xf numFmtId="0" fontId="0" fillId="7" borderId="16" xfId="0" applyFill="1" applyBorder="1" applyAlignment="1">
      <alignment horizontal="right"/>
    </xf>
    <xf numFmtId="44" fontId="0" fillId="7" borderId="16" xfId="0" applyNumberFormat="1" applyFill="1" applyBorder="1" applyAlignment="1">
      <alignment horizontal="center"/>
    </xf>
    <xf numFmtId="0" fontId="0" fillId="7" borderId="16" xfId="0" applyFill="1" applyBorder="1" applyAlignment="1">
      <alignment horizontal="center"/>
    </xf>
    <xf numFmtId="0" fontId="24" fillId="13" borderId="12" xfId="10" applyFont="1" applyFill="1" applyBorder="1" applyAlignment="1">
      <alignment horizontal="center" wrapText="1"/>
    </xf>
    <xf numFmtId="0" fontId="24" fillId="13" borderId="26" xfId="10" applyFont="1" applyFill="1" applyBorder="1" applyAlignment="1">
      <alignment horizontal="center" wrapText="1"/>
    </xf>
    <xf numFmtId="0" fontId="24" fillId="13" borderId="27" xfId="10" applyFont="1" applyFill="1" applyBorder="1" applyAlignment="1">
      <alignment horizontal="center" wrapText="1"/>
    </xf>
    <xf numFmtId="0" fontId="24" fillId="13" borderId="25" xfId="10" applyFont="1" applyFill="1" applyBorder="1" applyAlignment="1">
      <alignment horizontal="center" wrapText="1"/>
    </xf>
    <xf numFmtId="0" fontId="24" fillId="13" borderId="0" xfId="10" applyFont="1" applyFill="1" applyBorder="1" applyAlignment="1">
      <alignment horizontal="center" wrapText="1"/>
    </xf>
    <xf numFmtId="0" fontId="24" fillId="13" borderId="24" xfId="10" applyFont="1" applyFill="1" applyBorder="1" applyAlignment="1">
      <alignment horizontal="center" wrapText="1"/>
    </xf>
    <xf numFmtId="0" fontId="24" fillId="13" borderId="23" xfId="10" applyFont="1" applyFill="1" applyBorder="1" applyAlignment="1">
      <alignment horizontal="center" wrapText="1"/>
    </xf>
    <xf numFmtId="0" fontId="24" fillId="13" borderId="22" xfId="10" applyFont="1" applyFill="1" applyBorder="1" applyAlignment="1">
      <alignment horizontal="center" wrapText="1"/>
    </xf>
    <xf numFmtId="0" fontId="24" fillId="13" borderId="20" xfId="10" applyFont="1" applyFill="1" applyBorder="1" applyAlignment="1">
      <alignment horizontal="center" wrapText="1"/>
    </xf>
    <xf numFmtId="0" fontId="29" fillId="11" borderId="12" xfId="0" applyFont="1" applyFill="1" applyBorder="1" applyAlignment="1">
      <alignment horizontal="left"/>
    </xf>
    <xf numFmtId="0" fontId="29" fillId="11" borderId="26" xfId="0" applyFont="1" applyFill="1" applyBorder="1" applyAlignment="1">
      <alignment horizontal="left"/>
    </xf>
    <xf numFmtId="0" fontId="25" fillId="12" borderId="8" xfId="12" applyFill="1" applyBorder="1" applyAlignment="1">
      <alignment horizontal="left" vertical="center"/>
    </xf>
    <xf numFmtId="0" fontId="25" fillId="12" borderId="21" xfId="12" applyFill="1" applyBorder="1" applyAlignment="1">
      <alignment horizontal="left" vertical="center"/>
    </xf>
    <xf numFmtId="0" fontId="0" fillId="0" borderId="1" xfId="0" applyBorder="1" applyAlignment="1">
      <alignment horizontal="center"/>
    </xf>
    <xf numFmtId="0" fontId="25" fillId="12" borderId="8" xfId="12" applyFill="1" applyBorder="1" applyAlignment="1">
      <alignment horizontal="center" vertical="center"/>
    </xf>
    <xf numFmtId="0" fontId="25" fillId="12" borderId="21" xfId="12" applyFill="1" applyBorder="1" applyAlignment="1">
      <alignment horizontal="center" vertical="center"/>
    </xf>
    <xf numFmtId="44" fontId="24" fillId="0" borderId="1" xfId="2" applyFont="1" applyFill="1" applyBorder="1" applyAlignment="1">
      <alignment horizontal="center"/>
    </xf>
    <xf numFmtId="44" fontId="24" fillId="0" borderId="1" xfId="2" applyFont="1" applyFill="1" applyBorder="1" applyAlignment="1">
      <alignment horizontal="center" vertical="center"/>
    </xf>
    <xf numFmtId="44" fontId="24" fillId="0" borderId="8" xfId="2" applyFont="1" applyFill="1" applyBorder="1" applyAlignment="1">
      <alignment horizontal="center" vertical="center"/>
    </xf>
    <xf numFmtId="0" fontId="30" fillId="0" borderId="8" xfId="0" applyFont="1" applyFill="1" applyBorder="1" applyAlignment="1">
      <alignment horizontal="right" vertical="top"/>
    </xf>
    <xf numFmtId="0" fontId="30" fillId="0" borderId="21" xfId="0" applyFont="1" applyFill="1" applyBorder="1" applyAlignment="1">
      <alignment horizontal="right" vertical="top"/>
    </xf>
    <xf numFmtId="0" fontId="0" fillId="0" borderId="10"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44" fontId="0" fillId="7" borderId="1" xfId="0" applyNumberFormat="1" applyFont="1" applyFill="1" applyBorder="1" applyAlignment="1">
      <alignment horizontal="center" vertical="top"/>
    </xf>
    <xf numFmtId="44" fontId="0" fillId="0" borderId="1" xfId="0" applyNumberFormat="1" applyFont="1" applyFill="1" applyBorder="1" applyAlignment="1">
      <alignment horizontal="center" vertical="top"/>
    </xf>
    <xf numFmtId="0" fontId="0" fillId="23" borderId="8" xfId="0" applyFill="1" applyBorder="1" applyAlignment="1">
      <alignment horizontal="center"/>
    </xf>
    <xf numFmtId="0" fontId="0" fillId="23" borderId="16" xfId="0" applyFill="1" applyBorder="1" applyAlignment="1">
      <alignment horizontal="center"/>
    </xf>
    <xf numFmtId="0" fontId="0" fillId="23" borderId="21" xfId="0" applyFill="1" applyBorder="1" applyAlignment="1">
      <alignment horizontal="center"/>
    </xf>
    <xf numFmtId="0" fontId="29" fillId="11" borderId="8" xfId="0" applyFont="1" applyFill="1" applyBorder="1" applyAlignment="1">
      <alignment horizontal="left"/>
    </xf>
    <xf numFmtId="0" fontId="29" fillId="11" borderId="16" xfId="0" applyFont="1" applyFill="1" applyBorder="1" applyAlignment="1">
      <alignment horizontal="left"/>
    </xf>
    <xf numFmtId="0" fontId="29" fillId="11" borderId="21" xfId="0" applyFont="1" applyFill="1" applyBorder="1" applyAlignment="1">
      <alignment horizontal="left"/>
    </xf>
    <xf numFmtId="0" fontId="0" fillId="7" borderId="21" xfId="0" applyFill="1" applyBorder="1" applyAlignment="1">
      <alignment horizontal="right"/>
    </xf>
    <xf numFmtId="0" fontId="0" fillId="0" borderId="8" xfId="0" applyBorder="1" applyAlignment="1">
      <alignment horizontal="right"/>
    </xf>
    <xf numFmtId="0" fontId="0" fillId="0" borderId="21" xfId="0" applyBorder="1" applyAlignment="1">
      <alignment horizontal="right"/>
    </xf>
    <xf numFmtId="0" fontId="31" fillId="0" borderId="1" xfId="4" applyFont="1" applyFill="1" applyBorder="1" applyAlignment="1">
      <alignment horizontal="left" vertical="top"/>
    </xf>
    <xf numFmtId="0" fontId="30" fillId="11" borderId="1" xfId="4" applyFont="1" applyFill="1" applyBorder="1" applyAlignment="1">
      <alignment horizontal="center" vertical="top"/>
    </xf>
    <xf numFmtId="0" fontId="0" fillId="8" borderId="12"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0" fillId="8" borderId="23" xfId="0" applyFill="1" applyBorder="1" applyAlignment="1">
      <alignment horizontal="left" vertical="top"/>
    </xf>
    <xf numFmtId="0" fontId="0" fillId="8" borderId="22" xfId="0" applyFill="1" applyBorder="1" applyAlignment="1">
      <alignment horizontal="left" vertical="top"/>
    </xf>
    <xf numFmtId="0" fontId="0" fillId="8" borderId="20" xfId="0" applyFill="1" applyBorder="1" applyAlignment="1">
      <alignment horizontal="left" vertical="top"/>
    </xf>
    <xf numFmtId="0" fontId="30" fillId="7" borderId="9" xfId="0" applyFont="1" applyFill="1" applyBorder="1" applyAlignment="1">
      <alignment horizontal="left" vertical="top" wrapText="1"/>
    </xf>
    <xf numFmtId="0" fontId="0" fillId="7" borderId="9" xfId="0" applyFont="1" applyFill="1" applyBorder="1" applyAlignment="1">
      <alignment horizontal="left" vertical="top" wrapText="1"/>
    </xf>
    <xf numFmtId="0" fontId="0" fillId="7" borderId="9" xfId="0" applyFont="1" applyFill="1" applyBorder="1" applyAlignment="1">
      <alignment horizontal="left" vertical="top"/>
    </xf>
    <xf numFmtId="0" fontId="31" fillId="0" borderId="16" xfId="4" applyFont="1" applyFill="1" applyBorder="1" applyAlignment="1">
      <alignment horizontal="left" vertical="top"/>
    </xf>
    <xf numFmtId="0" fontId="31" fillId="0" borderId="29" xfId="4" applyFont="1" applyFill="1" applyBorder="1" applyAlignment="1">
      <alignment horizontal="left" vertical="top"/>
    </xf>
    <xf numFmtId="0" fontId="0" fillId="0" borderId="2" xfId="0" applyBorder="1" applyAlignment="1">
      <alignment horizontal="center"/>
    </xf>
    <xf numFmtId="0" fontId="0" fillId="0" borderId="5" xfId="0" applyFill="1" applyBorder="1" applyAlignment="1">
      <alignment horizontal="left" vertical="top" wrapText="1"/>
    </xf>
    <xf numFmtId="0" fontId="0" fillId="0" borderId="33" xfId="0" applyBorder="1" applyAlignment="1">
      <alignment horizontal="left" vertical="top" wrapText="1"/>
    </xf>
    <xf numFmtId="0" fontId="0" fillId="0" borderId="15" xfId="0" applyBorder="1" applyAlignment="1">
      <alignment horizontal="left" vertical="top" wrapText="1"/>
    </xf>
    <xf numFmtId="0" fontId="0" fillId="0" borderId="34" xfId="0" applyBorder="1" applyAlignment="1">
      <alignment horizontal="left" vertical="top" wrapText="1"/>
    </xf>
    <xf numFmtId="0" fontId="31" fillId="11" borderId="9" xfId="4" applyFont="1" applyFill="1" applyBorder="1" applyAlignment="1">
      <alignment horizontal="center" vertical="top"/>
    </xf>
    <xf numFmtId="0" fontId="0" fillId="7" borderId="35" xfId="0" applyFont="1" applyFill="1" applyBorder="1" applyAlignment="1">
      <alignment horizontal="left" vertical="top"/>
    </xf>
    <xf numFmtId="0" fontId="0" fillId="7" borderId="6" xfId="0" applyFont="1" applyFill="1" applyBorder="1" applyAlignment="1">
      <alignment horizontal="left" vertical="top"/>
    </xf>
    <xf numFmtId="0" fontId="24" fillId="0" borderId="33" xfId="10" applyFont="1" applyFill="1" applyBorder="1" applyAlignment="1">
      <alignment horizontal="left" vertical="top" wrapText="1"/>
    </xf>
    <xf numFmtId="0" fontId="24" fillId="0" borderId="34" xfId="10" applyFont="1" applyFill="1" applyBorder="1" applyAlignment="1">
      <alignment horizontal="left" vertical="top" wrapText="1"/>
    </xf>
    <xf numFmtId="0" fontId="0" fillId="8" borderId="5" xfId="0" applyFill="1" applyBorder="1" applyAlignment="1">
      <alignment horizontal="center" vertical="top"/>
    </xf>
    <xf numFmtId="0" fontId="0" fillId="8" borderId="4" xfId="0" applyFill="1" applyBorder="1" applyAlignment="1">
      <alignment horizontal="center" vertical="top"/>
    </xf>
    <xf numFmtId="0" fontId="0" fillId="8" borderId="7" xfId="0" applyFill="1" applyBorder="1" applyAlignment="1">
      <alignment horizontal="center" vertical="top"/>
    </xf>
    <xf numFmtId="0" fontId="24" fillId="6" borderId="36" xfId="10" applyFont="1" applyBorder="1" applyAlignment="1">
      <alignment horizontal="center" vertical="center" wrapText="1"/>
    </xf>
    <xf numFmtId="0" fontId="24" fillId="6" borderId="10" xfId="10" applyFont="1" applyBorder="1" applyAlignment="1">
      <alignment horizontal="center" vertical="center" wrapText="1"/>
    </xf>
    <xf numFmtId="0" fontId="24" fillId="6" borderId="30" xfId="10" applyFont="1" applyBorder="1" applyAlignment="1">
      <alignment horizontal="center" vertical="center" wrapText="1"/>
    </xf>
    <xf numFmtId="0" fontId="0" fillId="8" borderId="21" xfId="0" applyFont="1" applyFill="1" applyBorder="1" applyAlignment="1">
      <alignment horizontal="center"/>
    </xf>
    <xf numFmtId="0" fontId="29" fillId="11" borderId="8" xfId="0" applyFont="1" applyFill="1" applyBorder="1" applyAlignment="1">
      <alignment horizontal="center" vertical="top" wrapText="1"/>
    </xf>
    <xf numFmtId="0" fontId="29" fillId="11" borderId="16" xfId="0" applyFont="1" applyFill="1" applyBorder="1" applyAlignment="1">
      <alignment horizontal="center" vertical="top" wrapText="1"/>
    </xf>
    <xf numFmtId="0" fontId="29" fillId="11" borderId="21" xfId="0" applyFont="1" applyFill="1" applyBorder="1" applyAlignment="1">
      <alignment horizontal="center" vertical="top" wrapText="1"/>
    </xf>
    <xf numFmtId="0" fontId="29" fillId="11" borderId="8" xfId="0" applyFont="1" applyFill="1" applyBorder="1" applyAlignment="1">
      <alignment horizontal="center" vertical="top"/>
    </xf>
    <xf numFmtId="0" fontId="29" fillId="11" borderId="16" xfId="0" applyFont="1" applyFill="1" applyBorder="1" applyAlignment="1">
      <alignment horizontal="center" vertical="top"/>
    </xf>
    <xf numFmtId="0" fontId="29" fillId="11" borderId="21" xfId="0" applyFont="1" applyFill="1" applyBorder="1" applyAlignment="1">
      <alignment horizontal="center" vertical="top"/>
    </xf>
    <xf numFmtId="0" fontId="0" fillId="13" borderId="1" xfId="0" applyFill="1" applyBorder="1" applyAlignment="1">
      <alignment horizontal="center" vertical="top"/>
    </xf>
    <xf numFmtId="0" fontId="0" fillId="8" borderId="1" xfId="0" applyFont="1" applyFill="1" applyBorder="1" applyAlignment="1">
      <alignment horizontal="center"/>
    </xf>
    <xf numFmtId="9" fontId="24" fillId="7" borderId="8" xfId="11" applyFont="1" applyFill="1" applyBorder="1" applyAlignment="1">
      <alignment horizontal="left" vertical="top" wrapText="1"/>
    </xf>
    <xf numFmtId="9" fontId="24" fillId="7" borderId="21" xfId="11" applyFont="1" applyFill="1" applyBorder="1" applyAlignment="1">
      <alignment horizontal="left" vertical="top" wrapText="1"/>
    </xf>
    <xf numFmtId="0" fontId="29" fillId="11" borderId="1" xfId="0" applyFont="1" applyFill="1" applyBorder="1" applyAlignment="1">
      <alignment horizontal="center"/>
    </xf>
    <xf numFmtId="0" fontId="30" fillId="0" borderId="1" xfId="0" applyFont="1" applyBorder="1" applyAlignment="1">
      <alignment horizontal="left" vertical="top"/>
    </xf>
    <xf numFmtId="0" fontId="0" fillId="7" borderId="1" xfId="0" applyFont="1" applyFill="1" applyBorder="1" applyAlignment="1">
      <alignment vertical="top"/>
    </xf>
    <xf numFmtId="0" fontId="0" fillId="7" borderId="1" xfId="0" applyFont="1" applyFill="1" applyBorder="1" applyAlignment="1">
      <alignment horizontal="right" vertical="top"/>
    </xf>
    <xf numFmtId="0" fontId="30" fillId="0" borderId="1" xfId="0" applyFont="1" applyBorder="1" applyAlignment="1">
      <alignment horizontal="center"/>
    </xf>
    <xf numFmtId="0" fontId="0" fillId="0" borderId="1" xfId="0" applyFont="1" applyFill="1" applyBorder="1" applyAlignment="1">
      <alignment horizontal="left" vertical="top"/>
    </xf>
    <xf numFmtId="0" fontId="0" fillId="0" borderId="8" xfId="0" applyFont="1" applyFill="1" applyBorder="1" applyAlignment="1">
      <alignment horizontal="left" vertical="top"/>
    </xf>
    <xf numFmtId="0" fontId="0" fillId="0" borderId="21" xfId="0" applyFont="1" applyFill="1" applyBorder="1" applyAlignment="1">
      <alignment horizontal="left" vertical="top"/>
    </xf>
    <xf numFmtId="49" fontId="33" fillId="0" borderId="0" xfId="0" applyNumberFormat="1" applyFont="1" applyBorder="1" applyAlignment="1">
      <alignment horizontal="center" vertical="center" wrapText="1"/>
    </xf>
    <xf numFmtId="49" fontId="33" fillId="0" borderId="24" xfId="0" applyNumberFormat="1" applyFont="1" applyBorder="1" applyAlignment="1">
      <alignment horizontal="center" vertical="center" wrapText="1"/>
    </xf>
    <xf numFmtId="0" fontId="26" fillId="12" borderId="6" xfId="0" applyFont="1" applyFill="1" applyBorder="1" applyAlignment="1">
      <alignment horizontal="left" vertical="top"/>
    </xf>
    <xf numFmtId="0" fontId="30" fillId="0" borderId="1" xfId="0" applyFont="1" applyBorder="1" applyAlignment="1">
      <alignment horizontal="left"/>
    </xf>
    <xf numFmtId="0" fontId="29" fillId="11" borderId="1" xfId="0" applyFont="1" applyFill="1" applyBorder="1" applyAlignment="1">
      <alignment horizontal="left"/>
    </xf>
    <xf numFmtId="0" fontId="30" fillId="0" borderId="8" xfId="0" applyFont="1" applyBorder="1" applyAlignment="1">
      <alignment horizontal="left"/>
    </xf>
    <xf numFmtId="0" fontId="30" fillId="0" borderId="21" xfId="0" applyFont="1" applyBorder="1" applyAlignment="1">
      <alignment horizontal="left"/>
    </xf>
    <xf numFmtId="0" fontId="30" fillId="0" borderId="8" xfId="0" applyFont="1" applyBorder="1" applyAlignment="1">
      <alignment horizontal="left" vertical="top"/>
    </xf>
    <xf numFmtId="0" fontId="30" fillId="0" borderId="21" xfId="0" applyFont="1" applyBorder="1" applyAlignment="1">
      <alignment horizontal="left" vertical="top"/>
    </xf>
    <xf numFmtId="0" fontId="0" fillId="0" borderId="25" xfId="0" applyFont="1" applyBorder="1" applyAlignment="1">
      <alignment horizontal="left"/>
    </xf>
    <xf numFmtId="0" fontId="0" fillId="0" borderId="0" xfId="0" applyFont="1" applyBorder="1" applyAlignment="1">
      <alignment horizontal="left"/>
    </xf>
    <xf numFmtId="0" fontId="29" fillId="0" borderId="8" xfId="0" applyFont="1" applyBorder="1" applyAlignment="1">
      <alignment horizontal="left" vertical="top"/>
    </xf>
    <xf numFmtId="0" fontId="29" fillId="0" borderId="16" xfId="0" applyFont="1" applyBorder="1" applyAlignment="1">
      <alignment horizontal="left" vertical="top"/>
    </xf>
    <xf numFmtId="0" fontId="29" fillId="0" borderId="21" xfId="0" applyFont="1" applyBorder="1" applyAlignment="1">
      <alignment horizontal="left" vertical="top"/>
    </xf>
    <xf numFmtId="0" fontId="30" fillId="0" borderId="1" xfId="0" applyFont="1" applyFill="1" applyBorder="1" applyAlignment="1">
      <alignment horizontal="left"/>
    </xf>
    <xf numFmtId="0" fontId="0" fillId="0" borderId="1" xfId="0" applyFont="1" applyBorder="1"/>
    <xf numFmtId="49" fontId="33" fillId="0" borderId="22" xfId="0" applyNumberFormat="1" applyFont="1" applyBorder="1" applyAlignment="1">
      <alignment horizontal="center" vertical="center" wrapText="1"/>
    </xf>
    <xf numFmtId="49" fontId="33" fillId="0" borderId="20" xfId="0" applyNumberFormat="1" applyFont="1" applyBorder="1" applyAlignment="1">
      <alignment horizontal="center" vertical="center" wrapText="1"/>
    </xf>
    <xf numFmtId="49" fontId="0" fillId="0" borderId="23" xfId="0" applyNumberFormat="1" applyFont="1" applyFill="1" applyBorder="1" applyAlignment="1">
      <alignment horizontal="left" vertical="top"/>
    </xf>
    <xf numFmtId="49" fontId="0" fillId="0" borderId="22" xfId="0" applyNumberFormat="1" applyFont="1" applyFill="1" applyBorder="1" applyAlignment="1">
      <alignment horizontal="left" vertical="top"/>
    </xf>
    <xf numFmtId="0" fontId="0" fillId="7" borderId="1" xfId="0" applyFont="1" applyFill="1" applyBorder="1" applyAlignment="1">
      <alignment horizontal="right"/>
    </xf>
    <xf numFmtId="0" fontId="25" fillId="12" borderId="1" xfId="0" applyFont="1" applyFill="1" applyBorder="1" applyAlignment="1">
      <alignment horizontal="left"/>
    </xf>
    <xf numFmtId="0" fontId="0" fillId="11" borderId="1" xfId="0" applyFont="1" applyFill="1" applyBorder="1" applyAlignment="1">
      <alignment horizontal="left"/>
    </xf>
    <xf numFmtId="0" fontId="29" fillId="0" borderId="1" xfId="0" applyFont="1" applyFill="1" applyBorder="1" applyAlignment="1">
      <alignment horizontal="left" vertical="top"/>
    </xf>
    <xf numFmtId="0" fontId="0" fillId="0" borderId="0" xfId="0" applyAlignment="1">
      <alignment horizontal="center" wrapText="1"/>
    </xf>
  </cellXfs>
  <cellStyles count="17">
    <cellStyle name="Accent3" xfId="12" builtinId="37"/>
    <cellStyle name="Check Cell" xfId="1" builtinId="23"/>
    <cellStyle name="Currency" xfId="2" builtinId="4"/>
    <cellStyle name="Currency 2" xfId="3"/>
    <cellStyle name="Currency 2 2" xfId="13"/>
    <cellStyle name="Good" xfId="4" builtinId="26"/>
    <cellStyle name="Hyperlink" xfId="5" builtinId="8"/>
    <cellStyle name="Normal" xfId="0" builtinId="0"/>
    <cellStyle name="Normal 2" xfId="6"/>
    <cellStyle name="Normal 2 2" xfId="14"/>
    <cellStyle name="Normal 3" xfId="7"/>
    <cellStyle name="Normal 3 2" xfId="8"/>
    <cellStyle name="Normal 3 2 2" xfId="15"/>
    <cellStyle name="Normal 3_Special Educ" xfId="9"/>
    <cellStyle name="Normal_SPED Spding Plan" xfId="16"/>
    <cellStyle name="Note" xfId="10" builtinId="10"/>
    <cellStyle name="Percent" xfId="11" builtinId="5"/>
  </cellStyles>
  <dxfs count="0"/>
  <tableStyles count="1" defaultTableStyle="TableStyleMedium2" defaultPivotStyle="PivotStyleLight16">
    <tableStyle name="Table Style 1" pivot="0" count="0"/>
  </tableStyles>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3</xdr:col>
      <xdr:colOff>4819650</xdr:colOff>
      <xdr:row>21</xdr:row>
      <xdr:rowOff>200025</xdr:rowOff>
    </xdr:to>
    <xdr:pic>
      <xdr:nvPicPr>
        <xdr:cNvPr id="11480"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6124575"/>
          <a:ext cx="48196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104776</xdr:colOff>
      <xdr:row>23</xdr:row>
      <xdr:rowOff>76200</xdr:rowOff>
    </xdr:from>
    <xdr:to>
      <xdr:col>3</xdr:col>
      <xdr:colOff>6991351</xdr:colOff>
      <xdr:row>31</xdr:row>
      <xdr:rowOff>200025</xdr:rowOff>
    </xdr:to>
    <xdr:pic>
      <xdr:nvPicPr>
        <xdr:cNvPr id="8" name="Picture 7"/>
        <xdr:cNvPicPr/>
      </xdr:nvPicPr>
      <xdr:blipFill rotWithShape="1">
        <a:blip xmlns:r="http://schemas.openxmlformats.org/officeDocument/2006/relationships" r:embed="rId2"/>
        <a:srcRect l="50914" t="34634" r="19970" b="29757"/>
        <a:stretch/>
      </xdr:blipFill>
      <xdr:spPr bwMode="auto">
        <a:xfrm>
          <a:off x="628651" y="7772400"/>
          <a:ext cx="7067550" cy="3171825"/>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1266825</xdr:colOff>
      <xdr:row>22</xdr:row>
      <xdr:rowOff>257175</xdr:rowOff>
    </xdr:from>
    <xdr:to>
      <xdr:col>3</xdr:col>
      <xdr:colOff>1828800</xdr:colOff>
      <xdr:row>25</xdr:row>
      <xdr:rowOff>190500</xdr:rowOff>
    </xdr:to>
    <xdr:cxnSp macro="">
      <xdr:nvCxnSpPr>
        <xdr:cNvPr id="15" name="Straight Arrow Connector 14"/>
        <xdr:cNvCxnSpPr/>
      </xdr:nvCxnSpPr>
      <xdr:spPr>
        <a:xfrm>
          <a:off x="2038350" y="7419975"/>
          <a:ext cx="561975" cy="1400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2752725</xdr:colOff>
      <xdr:row>22</xdr:row>
      <xdr:rowOff>209550</xdr:rowOff>
    </xdr:from>
    <xdr:to>
      <xdr:col>3</xdr:col>
      <xdr:colOff>2771775</xdr:colOff>
      <xdr:row>24</xdr:row>
      <xdr:rowOff>304800</xdr:rowOff>
    </xdr:to>
    <xdr:cxnSp macro="">
      <xdr:nvCxnSpPr>
        <xdr:cNvPr id="21" name="Straight Arrow Connector 20"/>
        <xdr:cNvCxnSpPr/>
      </xdr:nvCxnSpPr>
      <xdr:spPr>
        <a:xfrm flipH="1">
          <a:off x="3524250" y="7372350"/>
          <a:ext cx="19050" cy="1181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3352800</xdr:colOff>
      <xdr:row>22</xdr:row>
      <xdr:rowOff>514350</xdr:rowOff>
    </xdr:from>
    <xdr:to>
      <xdr:col>3</xdr:col>
      <xdr:colOff>5067300</xdr:colOff>
      <xdr:row>25</xdr:row>
      <xdr:rowOff>9525</xdr:rowOff>
    </xdr:to>
    <xdr:cxnSp macro="">
      <xdr:nvCxnSpPr>
        <xdr:cNvPr id="28" name="Straight Arrow Connector 27"/>
        <xdr:cNvCxnSpPr/>
      </xdr:nvCxnSpPr>
      <xdr:spPr>
        <a:xfrm flipH="1">
          <a:off x="4124325" y="7677150"/>
          <a:ext cx="1714500" cy="962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904875</xdr:colOff>
      <xdr:row>2</xdr:row>
      <xdr:rowOff>95250</xdr:rowOff>
    </xdr:from>
    <xdr:to>
      <xdr:col>0</xdr:col>
      <xdr:colOff>914400</xdr:colOff>
      <xdr:row>2</xdr:row>
      <xdr:rowOff>104775</xdr:rowOff>
    </xdr:to>
    <xdr:sp macro="" textlink="">
      <xdr:nvSpPr>
        <xdr:cNvPr id="12332" name="CheckBox1" hidden="1">
          <a:extLst>
            <a:ext uri="{63B3BB69-23CF-44E3-9099-C40C66FF867C}">
              <a14:compatExt xmlns:a14="http://schemas.microsoft.com/office/drawing/2010/main" spid="_x0000_s12332"/>
            </a:ext>
          </a:extLst>
        </xdr:cNvPr>
        <xdr:cNvSpPr/>
      </xdr:nvSpPr>
      <xdr:spPr>
        <a:xfrm>
          <a:off x="0" y="0"/>
          <a:ext cx="0" cy="0"/>
        </a:xfrm>
        <a:prstGeom prst="rect">
          <a:avLst/>
        </a:prstGeom>
      </xdr:spPr>
    </xdr:sp>
    <xdr:clientData/>
  </xdr:twoCellAnchor>
  <xdr:twoCellAnchor editAs="oneCell">
    <xdr:from>
      <xdr:col>0</xdr:col>
      <xdr:colOff>904875</xdr:colOff>
      <xdr:row>2</xdr:row>
      <xdr:rowOff>95250</xdr:rowOff>
    </xdr:from>
    <xdr:to>
      <xdr:col>0</xdr:col>
      <xdr:colOff>914400</xdr:colOff>
      <xdr:row>2</xdr:row>
      <xdr:rowOff>104775</xdr:rowOff>
    </xdr:to>
    <xdr:sp macro="" textlink="">
      <xdr:nvSpPr>
        <xdr:cNvPr id="12333" name="CheckBox2" hidden="1">
          <a:extLst>
            <a:ext uri="{63B3BB69-23CF-44E3-9099-C40C66FF867C}">
              <a14:compatExt xmlns:a14="http://schemas.microsoft.com/office/drawing/2010/main" spid="_x0000_s12333"/>
            </a:ext>
          </a:extLst>
        </xdr:cNvPr>
        <xdr:cNvSpPr/>
      </xdr:nvSpPr>
      <xdr:spPr>
        <a:xfrm>
          <a:off x="0" y="0"/>
          <a:ext cx="0" cy="0"/>
        </a:xfrm>
        <a:prstGeom prst="rect">
          <a:avLst/>
        </a:prstGeom>
      </xdr:spPr>
    </xdr:sp>
    <xdr:clientData/>
  </xdr:twoCellAnchor>
  <xdr:twoCellAnchor editAs="oneCell">
    <xdr:from>
      <xdr:col>0</xdr:col>
      <xdr:colOff>904875</xdr:colOff>
      <xdr:row>2</xdr:row>
      <xdr:rowOff>95250</xdr:rowOff>
    </xdr:from>
    <xdr:to>
      <xdr:col>0</xdr:col>
      <xdr:colOff>1104900</xdr:colOff>
      <xdr:row>2</xdr:row>
      <xdr:rowOff>95250</xdr:rowOff>
    </xdr:to>
    <xdr:sp macro="" textlink="">
      <xdr:nvSpPr>
        <xdr:cNvPr id="12334" name="CheckBox3" hidden="1">
          <a:extLst>
            <a:ext uri="{63B3BB69-23CF-44E3-9099-C40C66FF867C}">
              <a14:compatExt xmlns:a14="http://schemas.microsoft.com/office/drawing/2010/main" spid="_x0000_s12334"/>
            </a:ext>
          </a:extLst>
        </xdr:cNvPr>
        <xdr:cNvSpPr/>
      </xdr:nvSpPr>
      <xdr:spPr>
        <a:xfrm>
          <a:off x="0" y="0"/>
          <a:ext cx="0" cy="0"/>
        </a:xfrm>
        <a:prstGeom prst="rect">
          <a:avLst/>
        </a:prstGeom>
      </xdr:spPr>
    </xdr:sp>
    <xdr:clientData/>
  </xdr:twoCellAnchor>
  <xdr:twoCellAnchor editAs="oneCell">
    <xdr:from>
      <xdr:col>0</xdr:col>
      <xdr:colOff>1438275</xdr:colOff>
      <xdr:row>2</xdr:row>
      <xdr:rowOff>95250</xdr:rowOff>
    </xdr:from>
    <xdr:to>
      <xdr:col>0</xdr:col>
      <xdr:colOff>1447800</xdr:colOff>
      <xdr:row>2</xdr:row>
      <xdr:rowOff>104775</xdr:rowOff>
    </xdr:to>
    <xdr:sp macro="" textlink="">
      <xdr:nvSpPr>
        <xdr:cNvPr id="12336" name="CheckBox4" hidden="1">
          <a:extLst>
            <a:ext uri="{63B3BB69-23CF-44E3-9099-C40C66FF867C}">
              <a14:compatExt xmlns:a14="http://schemas.microsoft.com/office/drawing/2010/main" spid="_x0000_s12336"/>
            </a:ext>
          </a:extLst>
        </xdr:cNvPr>
        <xdr:cNvSpPr/>
      </xdr:nvSpPr>
      <xdr:spPr>
        <a:xfrm>
          <a:off x="0" y="0"/>
          <a:ext cx="0" cy="0"/>
        </a:xfrm>
        <a:prstGeom prst="rect">
          <a:avLst/>
        </a:prstGeom>
      </xdr:spPr>
    </xdr:sp>
    <xdr:clientData/>
  </xdr:twoCellAnchor>
  <xdr:twoCellAnchor editAs="oneCell">
    <xdr:from>
      <xdr:col>0</xdr:col>
      <xdr:colOff>1438275</xdr:colOff>
      <xdr:row>2</xdr:row>
      <xdr:rowOff>95250</xdr:rowOff>
    </xdr:from>
    <xdr:to>
      <xdr:col>0</xdr:col>
      <xdr:colOff>1447800</xdr:colOff>
      <xdr:row>2</xdr:row>
      <xdr:rowOff>104775</xdr:rowOff>
    </xdr:to>
    <xdr:sp macro="" textlink="">
      <xdr:nvSpPr>
        <xdr:cNvPr id="12337" name="CheckBox5" hidden="1">
          <a:extLst>
            <a:ext uri="{63B3BB69-23CF-44E3-9099-C40C66FF867C}">
              <a14:compatExt xmlns:a14="http://schemas.microsoft.com/office/drawing/2010/main" spid="_x0000_s12337"/>
            </a:ext>
          </a:extLst>
        </xdr:cNvPr>
        <xdr:cNvSpPr/>
      </xdr:nvSpPr>
      <xdr:spPr>
        <a:xfrm>
          <a:off x="0" y="0"/>
          <a:ext cx="0" cy="0"/>
        </a:xfrm>
        <a:prstGeom prst="rect">
          <a:avLst/>
        </a:prstGeom>
      </xdr:spPr>
    </xdr:sp>
    <xdr:clientData/>
  </xdr:twoCellAnchor>
  <xdr:twoCellAnchor editAs="oneCell">
    <xdr:from>
      <xdr:col>0</xdr:col>
      <xdr:colOff>1438275</xdr:colOff>
      <xdr:row>2</xdr:row>
      <xdr:rowOff>95250</xdr:rowOff>
    </xdr:from>
    <xdr:to>
      <xdr:col>0</xdr:col>
      <xdr:colOff>1447800</xdr:colOff>
      <xdr:row>2</xdr:row>
      <xdr:rowOff>104775</xdr:rowOff>
    </xdr:to>
    <xdr:sp macro="" textlink="">
      <xdr:nvSpPr>
        <xdr:cNvPr id="12338" name="CheckBox6" hidden="1">
          <a:extLst>
            <a:ext uri="{63B3BB69-23CF-44E3-9099-C40C66FF867C}">
              <a14:compatExt xmlns:a14="http://schemas.microsoft.com/office/drawing/2010/main" spid="_x0000_s12338"/>
            </a:ext>
          </a:extLst>
        </xdr:cNvPr>
        <xdr:cNvSpPr/>
      </xdr:nvSpPr>
      <xdr:spPr>
        <a:xfrm>
          <a:off x="0" y="0"/>
          <a:ext cx="0" cy="0"/>
        </a:xfrm>
        <a:prstGeom prst="rect">
          <a:avLst/>
        </a:prstGeom>
      </xdr:spPr>
    </xdr:sp>
    <xdr:clientData/>
  </xdr:twoCellAnchor>
  <xdr:twoCellAnchor editAs="oneCell">
    <xdr:from>
      <xdr:col>1</xdr:col>
      <xdr:colOff>333375</xdr:colOff>
      <xdr:row>2</xdr:row>
      <xdr:rowOff>95250</xdr:rowOff>
    </xdr:from>
    <xdr:to>
      <xdr:col>1</xdr:col>
      <xdr:colOff>342900</xdr:colOff>
      <xdr:row>2</xdr:row>
      <xdr:rowOff>104775</xdr:rowOff>
    </xdr:to>
    <xdr:sp macro="" textlink="">
      <xdr:nvSpPr>
        <xdr:cNvPr id="12339" name="CheckBox7" hidden="1">
          <a:extLst>
            <a:ext uri="{63B3BB69-23CF-44E3-9099-C40C66FF867C}">
              <a14:compatExt xmlns:a14="http://schemas.microsoft.com/office/drawing/2010/main" spid="_x0000_s12339"/>
            </a:ext>
          </a:extLst>
        </xdr:cNvPr>
        <xdr:cNvSpPr/>
      </xdr:nvSpPr>
      <xdr:spPr>
        <a:xfrm>
          <a:off x="0" y="0"/>
          <a:ext cx="0" cy="0"/>
        </a:xfrm>
        <a:prstGeom prst="rect">
          <a:avLst/>
        </a:prstGeom>
      </xdr:spPr>
    </xdr:sp>
    <xdr:clientData/>
  </xdr:twoCellAnchor>
  <xdr:twoCellAnchor editAs="oneCell">
    <xdr:from>
      <xdr:col>0</xdr:col>
      <xdr:colOff>904875</xdr:colOff>
      <xdr:row>3</xdr:row>
      <xdr:rowOff>19050</xdr:rowOff>
    </xdr:from>
    <xdr:to>
      <xdr:col>0</xdr:col>
      <xdr:colOff>1323975</xdr:colOff>
      <xdr:row>3</xdr:row>
      <xdr:rowOff>19050</xdr:rowOff>
    </xdr:to>
    <xdr:sp macro="" textlink="">
      <xdr:nvSpPr>
        <xdr:cNvPr id="12365" name="CheckBox8" hidden="1">
          <a:extLst>
            <a:ext uri="{63B3BB69-23CF-44E3-9099-C40C66FF867C}">
              <a14:compatExt xmlns:a14="http://schemas.microsoft.com/office/drawing/2010/main" spid="_x0000_s12365"/>
            </a:ext>
          </a:extLst>
        </xdr:cNvPr>
        <xdr:cNvSpPr/>
      </xdr:nvSpPr>
      <xdr:spPr>
        <a:xfrm>
          <a:off x="0" y="0"/>
          <a:ext cx="0" cy="0"/>
        </a:xfrm>
        <a:prstGeom prst="rect">
          <a:avLst/>
        </a:prstGeom>
      </xdr:spPr>
    </xdr:sp>
    <xdr:clientData/>
  </xdr:twoCellAnchor>
  <xdr:twoCellAnchor editAs="oneCell">
    <xdr:from>
      <xdr:col>0</xdr:col>
      <xdr:colOff>1438275</xdr:colOff>
      <xdr:row>3</xdr:row>
      <xdr:rowOff>19050</xdr:rowOff>
    </xdr:from>
    <xdr:to>
      <xdr:col>0</xdr:col>
      <xdr:colOff>1438275</xdr:colOff>
      <xdr:row>3</xdr:row>
      <xdr:rowOff>19050</xdr:rowOff>
    </xdr:to>
    <xdr:sp macro="" textlink="">
      <xdr:nvSpPr>
        <xdr:cNvPr id="12367" name="CheckBox10" hidden="1">
          <a:extLst>
            <a:ext uri="{63B3BB69-23CF-44E3-9099-C40C66FF867C}">
              <a14:compatExt xmlns:a14="http://schemas.microsoft.com/office/drawing/2010/main" spid="_x0000_s12367"/>
            </a:ext>
          </a:extLst>
        </xdr:cNvPr>
        <xdr:cNvSpPr/>
      </xdr:nvSpPr>
      <xdr:spPr>
        <a:xfrm>
          <a:off x="0" y="0"/>
          <a:ext cx="0" cy="0"/>
        </a:xfrm>
        <a:prstGeom prst="rect">
          <a:avLst/>
        </a:prstGeom>
      </xdr:spPr>
    </xdr:sp>
    <xdr:clientData/>
  </xdr:twoCellAnchor>
  <xdr:twoCellAnchor editAs="oneCell">
    <xdr:from>
      <xdr:col>1</xdr:col>
      <xdr:colOff>333375</xdr:colOff>
      <xdr:row>3</xdr:row>
      <xdr:rowOff>19050</xdr:rowOff>
    </xdr:from>
    <xdr:to>
      <xdr:col>1</xdr:col>
      <xdr:colOff>333375</xdr:colOff>
      <xdr:row>3</xdr:row>
      <xdr:rowOff>123825</xdr:rowOff>
    </xdr:to>
    <xdr:sp macro="" textlink="">
      <xdr:nvSpPr>
        <xdr:cNvPr id="12368" name="CheckBox11" hidden="1">
          <a:extLst>
            <a:ext uri="{63B3BB69-23CF-44E3-9099-C40C66FF867C}">
              <a14:compatExt xmlns:a14="http://schemas.microsoft.com/office/drawing/2010/main" spid="_x0000_s12368"/>
            </a:ext>
          </a:extLst>
        </xdr:cNvPr>
        <xdr:cNvSpPr/>
      </xdr:nvSpPr>
      <xdr:spPr>
        <a:xfrm>
          <a:off x="0" y="0"/>
          <a:ext cx="0" cy="0"/>
        </a:xfrm>
        <a:prstGeom prst="rect">
          <a:avLst/>
        </a:prstGeom>
      </xdr:spPr>
    </xdr:sp>
    <xdr:clientData/>
  </xdr:twoCellAnchor>
  <xdr:twoCellAnchor editAs="oneCell">
    <xdr:from>
      <xdr:col>1</xdr:col>
      <xdr:colOff>333375</xdr:colOff>
      <xdr:row>3</xdr:row>
      <xdr:rowOff>19050</xdr:rowOff>
    </xdr:from>
    <xdr:to>
      <xdr:col>1</xdr:col>
      <xdr:colOff>866775</xdr:colOff>
      <xdr:row>3</xdr:row>
      <xdr:rowOff>19050</xdr:rowOff>
    </xdr:to>
    <xdr:sp macro="" textlink="">
      <xdr:nvSpPr>
        <xdr:cNvPr id="12369" name="CheckBox12" hidden="1">
          <a:extLst>
            <a:ext uri="{63B3BB69-23CF-44E3-9099-C40C66FF867C}">
              <a14:compatExt xmlns:a14="http://schemas.microsoft.com/office/drawing/2010/main" spid="_x0000_s12369"/>
            </a:ext>
          </a:extLst>
        </xdr:cNvPr>
        <xdr:cNvSpPr/>
      </xdr:nvSpPr>
      <xdr:spPr>
        <a:xfrm>
          <a:off x="0" y="0"/>
          <a:ext cx="0" cy="0"/>
        </a:xfrm>
        <a:prstGeom prst="rect">
          <a:avLst/>
        </a:prstGeom>
      </xdr:spPr>
    </xdr:sp>
    <xdr:clientData/>
  </xdr:twoCellAnchor>
  <xdr:twoCellAnchor editAs="oneCell">
    <xdr:from>
      <xdr:col>1</xdr:col>
      <xdr:colOff>857250</xdr:colOff>
      <xdr:row>3</xdr:row>
      <xdr:rowOff>19050</xdr:rowOff>
    </xdr:from>
    <xdr:to>
      <xdr:col>1</xdr:col>
      <xdr:colOff>857250</xdr:colOff>
      <xdr:row>3</xdr:row>
      <xdr:rowOff>123825</xdr:rowOff>
    </xdr:to>
    <xdr:sp macro="" textlink="">
      <xdr:nvSpPr>
        <xdr:cNvPr id="12370" name="CheckBox13" hidden="1">
          <a:extLst>
            <a:ext uri="{63B3BB69-23CF-44E3-9099-C40C66FF867C}">
              <a14:compatExt xmlns:a14="http://schemas.microsoft.com/office/drawing/2010/main" spid="_x0000_s12370"/>
            </a:ext>
          </a:extLst>
        </xdr:cNvPr>
        <xdr:cNvSpPr/>
      </xdr:nvSpPr>
      <xdr:spPr>
        <a:xfrm>
          <a:off x="0" y="0"/>
          <a:ext cx="0" cy="0"/>
        </a:xfrm>
        <a:prstGeom prst="rect">
          <a:avLst/>
        </a:prstGeom>
      </xdr:spPr>
    </xdr:sp>
    <xdr:clientData/>
  </xdr:twoCellAnchor>
  <xdr:twoCellAnchor editAs="oneCell">
    <xdr:from>
      <xdr:col>1</xdr:col>
      <xdr:colOff>0</xdr:colOff>
      <xdr:row>3</xdr:row>
      <xdr:rowOff>0</xdr:rowOff>
    </xdr:from>
    <xdr:to>
      <xdr:col>1</xdr:col>
      <xdr:colOff>0</xdr:colOff>
      <xdr:row>3</xdr:row>
      <xdr:rowOff>0</xdr:rowOff>
    </xdr:to>
    <xdr:pic>
      <xdr:nvPicPr>
        <xdr:cNvPr id="2" name="CheckBox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3</xdr:row>
      <xdr:rowOff>0</xdr:rowOff>
    </xdr:to>
    <xdr:pic>
      <xdr:nvPicPr>
        <xdr:cNvPr id="3" name="CheckBox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3</xdr:row>
      <xdr:rowOff>0</xdr:rowOff>
    </xdr:to>
    <xdr:pic>
      <xdr:nvPicPr>
        <xdr:cNvPr id="4" name="CheckBox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3</xdr:row>
      <xdr:rowOff>0</xdr:rowOff>
    </xdr:to>
    <xdr:pic>
      <xdr:nvPicPr>
        <xdr:cNvPr id="5" name="CheckBox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3</xdr:row>
      <xdr:rowOff>0</xdr:rowOff>
    </xdr:to>
    <xdr:pic>
      <xdr:nvPicPr>
        <xdr:cNvPr id="6" name="CheckBox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3</xdr:row>
      <xdr:rowOff>0</xdr:rowOff>
    </xdr:to>
    <xdr:pic>
      <xdr:nvPicPr>
        <xdr:cNvPr id="7" name="CheckBox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38300"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0</xdr:rowOff>
    </xdr:to>
    <xdr:pic>
      <xdr:nvPicPr>
        <xdr:cNvPr id="8" name="CheckBox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00325" y="428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123825</xdr:rowOff>
    </xdr:from>
    <xdr:to>
      <xdr:col>1</xdr:col>
      <xdr:colOff>0</xdr:colOff>
      <xdr:row>3</xdr:row>
      <xdr:rowOff>123825</xdr:rowOff>
    </xdr:to>
    <xdr:pic>
      <xdr:nvPicPr>
        <xdr:cNvPr id="9" name="CheckBox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8300" y="552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0</xdr:colOff>
      <xdr:row>3</xdr:row>
      <xdr:rowOff>123825</xdr:rowOff>
    </xdr:from>
    <xdr:to>
      <xdr:col>1</xdr:col>
      <xdr:colOff>0</xdr:colOff>
      <xdr:row>3</xdr:row>
      <xdr:rowOff>123825</xdr:rowOff>
    </xdr:to>
    <xdr:pic>
      <xdr:nvPicPr>
        <xdr:cNvPr id="10" name="CheckBox1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38300" y="552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2</xdr:col>
      <xdr:colOff>0</xdr:colOff>
      <xdr:row>3</xdr:row>
      <xdr:rowOff>123825</xdr:rowOff>
    </xdr:from>
    <xdr:to>
      <xdr:col>2</xdr:col>
      <xdr:colOff>0</xdr:colOff>
      <xdr:row>4</xdr:row>
      <xdr:rowOff>0</xdr:rowOff>
    </xdr:to>
    <xdr:pic>
      <xdr:nvPicPr>
        <xdr:cNvPr id="11" name="CheckBox1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00325" y="5524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2</xdr:col>
      <xdr:colOff>0</xdr:colOff>
      <xdr:row>3</xdr:row>
      <xdr:rowOff>123825</xdr:rowOff>
    </xdr:from>
    <xdr:to>
      <xdr:col>2</xdr:col>
      <xdr:colOff>0</xdr:colOff>
      <xdr:row>3</xdr:row>
      <xdr:rowOff>123825</xdr:rowOff>
    </xdr:to>
    <xdr:pic>
      <xdr:nvPicPr>
        <xdr:cNvPr id="12" name="CheckBox1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00325" y="552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2</xdr:col>
      <xdr:colOff>0</xdr:colOff>
      <xdr:row>3</xdr:row>
      <xdr:rowOff>123825</xdr:rowOff>
    </xdr:from>
    <xdr:to>
      <xdr:col>2</xdr:col>
      <xdr:colOff>0</xdr:colOff>
      <xdr:row>4</xdr:row>
      <xdr:rowOff>0</xdr:rowOff>
    </xdr:to>
    <xdr:pic>
      <xdr:nvPicPr>
        <xdr:cNvPr id="13" name="CheckBox13"/>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00325" y="5524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38101</xdr:rowOff>
    </xdr:from>
    <xdr:to>
      <xdr:col>14</xdr:col>
      <xdr:colOff>885825</xdr:colOff>
      <xdr:row>75</xdr:row>
      <xdr:rowOff>28575</xdr:rowOff>
    </xdr:to>
    <xdr:sp macro="" textlink="">
      <xdr:nvSpPr>
        <xdr:cNvPr id="2" name="TextBox 1"/>
        <xdr:cNvSpPr txBox="1"/>
      </xdr:nvSpPr>
      <xdr:spPr>
        <a:xfrm>
          <a:off x="76199" y="38101"/>
          <a:ext cx="9344026" cy="14277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BUREAU OF INDIAN EDUCATION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Allowable Title II, Part A, Activities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list below provides a quick reference for allowable expenses to be paid out of Title II, Part A, funds. Detailed information is available in Section F of the </a:t>
          </a:r>
          <a:r>
            <a:rPr lang="en-US" sz="1100" i="1">
              <a:solidFill>
                <a:schemeClr val="dk1"/>
              </a:solidFill>
              <a:effectLst/>
              <a:latin typeface="+mn-lt"/>
              <a:ea typeface="+mn-ea"/>
              <a:cs typeface="+mn-cs"/>
            </a:rPr>
            <a:t>Title II, Part A, Non-Regulatory Guidance</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b="1" i="0">
              <a:solidFill>
                <a:schemeClr val="dk1"/>
              </a:solidFill>
              <a:effectLst/>
              <a:latin typeface="+mn-lt"/>
              <a:ea typeface="+mn-ea"/>
              <a:cs typeface="+mn-cs"/>
            </a:rPr>
            <a:t>For class size reduction only,</a:t>
          </a:r>
          <a:r>
            <a:rPr lang="en-US" sz="1100">
              <a:solidFill>
                <a:schemeClr val="dk1"/>
              </a:solidFill>
              <a:effectLst/>
              <a:latin typeface="+mn-lt"/>
              <a:ea typeface="+mn-ea"/>
              <a:cs typeface="+mn-cs"/>
            </a:rPr>
            <a:t> Title II-a funds may be used for Highly Qualified Classroom Teacher specific for class size reduction based on the following teacher to student ratios outlined in 25 CFR: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25 CFR</a:t>
          </a:r>
        </a:p>
        <a:p>
          <a:r>
            <a:rPr lang="en-US" sz="1100">
              <a:solidFill>
                <a:schemeClr val="dk1"/>
              </a:solidFill>
              <a:effectLst/>
              <a:latin typeface="+mn-lt"/>
              <a:ea typeface="+mn-ea"/>
              <a:cs typeface="+mn-cs"/>
            </a:rPr>
            <a:t>Level Ratio</a:t>
          </a:r>
        </a:p>
        <a:p>
          <a:r>
            <a:rPr lang="en-US" sz="1100">
              <a:solidFill>
                <a:schemeClr val="dk1"/>
              </a:solidFill>
              <a:effectLst/>
              <a:latin typeface="+mn-lt"/>
              <a:ea typeface="+mn-ea"/>
              <a:cs typeface="+mn-cs"/>
            </a:rPr>
            <a:t>Kindergarten  20:1        </a:t>
          </a:r>
        </a:p>
        <a:p>
          <a:r>
            <a:rPr lang="en-US" sz="1100">
              <a:solidFill>
                <a:schemeClr val="dk1"/>
              </a:solidFill>
              <a:effectLst/>
              <a:latin typeface="+mn-lt"/>
              <a:ea typeface="+mn-ea"/>
              <a:cs typeface="+mn-cs"/>
            </a:rPr>
            <a:t>1st grade—3rd grade 22:1</a:t>
          </a:r>
        </a:p>
        <a:p>
          <a:r>
            <a:rPr lang="en-US" sz="1100">
              <a:solidFill>
                <a:schemeClr val="dk1"/>
              </a:solidFill>
              <a:effectLst/>
              <a:latin typeface="+mn-lt"/>
              <a:ea typeface="+mn-ea"/>
              <a:cs typeface="+mn-cs"/>
            </a:rPr>
            <a:t>4th grade—high school  25:1</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In addition, , Substitute Teachers can be hired as outlined below:</a:t>
          </a: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As reasonable and necessary, Title II, Part A funds may be used to pay for substitute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teachers if, and only if, (a) those regular classroom teachers they are replacing were hired with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Title II, Part A funds to reduce class size, or (b) the teachers are participating in Title II-funded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“programs and activities that are designed to improve the quality of the teacher force, such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as…innovative professional development programs…” [Section 2123(a)(5)(A)]. LEAs also must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ensure that the hiring of these substitutes supplements, and does not supplant, the use of local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State funds they would otherwise be spending for such substitutes.</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Coursework for teachers and paraprofessionals to become highly qualified. </a:t>
          </a:r>
          <a:r>
            <a:rPr lang="en-US" sz="1100">
              <a:solidFill>
                <a:schemeClr val="dk1"/>
              </a:solidFill>
              <a:effectLst/>
              <a:latin typeface="+mn-lt"/>
              <a:ea typeface="+mn-ea"/>
              <a:cs typeface="+mn-cs"/>
            </a:rPr>
            <a:t>This should be the highest priority of the LEA to ensure Highly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Qualified status of all personnel.</a:t>
          </a:r>
        </a:p>
        <a:p>
          <a:pPr lvl="0"/>
          <a:r>
            <a:rPr lang="en-US" sz="1100" b="1">
              <a:solidFill>
                <a:schemeClr val="dk1"/>
              </a:solidFill>
              <a:effectLst/>
              <a:latin typeface="+mn-lt"/>
              <a:ea typeface="+mn-ea"/>
              <a:cs typeface="+mn-cs"/>
            </a:rPr>
            <a:t>Fees for tests that teachers and paraprofessionals need to take in order to be deemed highly qualified in state in which LEA is located</a:t>
          </a:r>
          <a:r>
            <a:rPr lang="en-US" sz="1100">
              <a:solidFill>
                <a:schemeClr val="dk1"/>
              </a:solidFill>
              <a:effectLst/>
              <a:latin typeface="+mn-lt"/>
              <a:ea typeface="+mn-ea"/>
              <a:cs typeface="+mn-cs"/>
            </a:rPr>
            <a:t>. (ex. Praxis, Prepare)</a:t>
          </a:r>
        </a:p>
        <a:p>
          <a:pPr lvl="0"/>
          <a:r>
            <a:rPr lang="en-US" sz="1100" b="1">
              <a:solidFill>
                <a:schemeClr val="dk1"/>
              </a:solidFill>
              <a:effectLst/>
              <a:latin typeface="+mn-lt"/>
              <a:ea typeface="+mn-ea"/>
              <a:cs typeface="+mn-cs"/>
            </a:rPr>
            <a:t>Professional development for teachers in core content areas. </a:t>
          </a:r>
          <a:r>
            <a:rPr lang="en-US" sz="1100">
              <a:solidFill>
                <a:schemeClr val="dk1"/>
              </a:solidFill>
              <a:effectLst/>
              <a:latin typeface="+mn-lt"/>
              <a:ea typeface="+mn-ea"/>
              <a:cs typeface="+mn-cs"/>
            </a:rPr>
            <a:t>The term “core academic subjects means English, reading or language arts, mathematics, science, foreign languages, civics and government, economics, arts, history, and geography </a:t>
          </a:r>
          <a:r>
            <a:rPr lang="en-US" sz="1100" i="1">
              <a:solidFill>
                <a:schemeClr val="dk1"/>
              </a:solidFill>
              <a:effectLst/>
              <a:latin typeface="+mn-lt"/>
              <a:ea typeface="+mn-ea"/>
              <a:cs typeface="+mn-cs"/>
            </a:rPr>
            <a:t>[Section 9101(11)].</a:t>
          </a:r>
          <a:r>
            <a:rPr lang="en-US" sz="1100">
              <a:solidFill>
                <a:schemeClr val="dk1"/>
              </a:solidFill>
              <a:effectLst/>
              <a:latin typeface="+mn-lt"/>
              <a:ea typeface="+mn-ea"/>
              <a:cs typeface="+mn-cs"/>
            </a:rPr>
            <a:t> (Special education and ESL/LEP are also allowable.)</a:t>
          </a:r>
        </a:p>
        <a:p>
          <a:pPr lvl="0"/>
          <a:r>
            <a:rPr lang="en-US" sz="1100" b="1">
              <a:solidFill>
                <a:schemeClr val="dk1"/>
              </a:solidFill>
              <a:effectLst/>
              <a:latin typeface="+mn-lt"/>
              <a:ea typeface="+mn-ea"/>
              <a:cs typeface="+mn-cs"/>
            </a:rPr>
            <a:t>Professional development activities for principals.</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Professional development activities for paraprofessionals. </a:t>
          </a:r>
          <a:r>
            <a:rPr lang="en-US" sz="1100">
              <a:solidFill>
                <a:schemeClr val="dk1"/>
              </a:solidFill>
              <a:effectLst/>
              <a:latin typeface="+mn-lt"/>
              <a:ea typeface="+mn-ea"/>
              <a:cs typeface="+mn-cs"/>
            </a:rPr>
            <a:t>Preference should be given toward assisting paraprofessionals working toward full teacher certification.</a:t>
          </a:r>
        </a:p>
        <a:p>
          <a:pPr lvl="0"/>
          <a:r>
            <a:rPr lang="en-US" sz="1100" b="1">
              <a:solidFill>
                <a:schemeClr val="dk1"/>
              </a:solidFill>
              <a:effectLst/>
              <a:latin typeface="+mn-lt"/>
              <a:ea typeface="+mn-ea"/>
              <a:cs typeface="+mn-cs"/>
            </a:rPr>
            <a:t>Materials related to professional development activities. </a:t>
          </a:r>
          <a:r>
            <a:rPr lang="en-US" sz="1100">
              <a:solidFill>
                <a:schemeClr val="dk1"/>
              </a:solidFill>
              <a:effectLst/>
              <a:latin typeface="+mn-lt"/>
              <a:ea typeface="+mn-ea"/>
              <a:cs typeface="+mn-cs"/>
            </a:rPr>
            <a:t>Materials are to be for teacher/principal/paraprofessional use only</a:t>
          </a:r>
          <a:r>
            <a:rPr lang="en-US" sz="1100" i="1">
              <a:solidFill>
                <a:schemeClr val="dk1"/>
              </a:solidFill>
              <a:effectLst/>
              <a:latin typeface="+mn-lt"/>
              <a:ea typeface="+mn-ea"/>
              <a:cs typeface="+mn-cs"/>
            </a:rPr>
            <a:t>. Classroom materials</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expenses that are for student use are not allowable.</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Travel expenses related to professional development activities. </a:t>
          </a:r>
          <a:r>
            <a:rPr lang="en-US" sz="1100">
              <a:solidFill>
                <a:schemeClr val="dk1"/>
              </a:solidFill>
              <a:effectLst/>
              <a:latin typeface="+mn-lt"/>
              <a:ea typeface="+mn-ea"/>
              <a:cs typeface="+mn-cs"/>
            </a:rPr>
            <a:t>These expenses should be consistent with federal travel regulations.</a:t>
          </a: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Note that professional development activities should be aligned with the requirements outlined in the state requirements for high quality professional development and with the BIE initiatives. Activities should be ongoing and sustained. Conferences are allowable when they are part of a comprehensive professional development plan. Consideration should be given toward requiring conference participants to provide training to colleagues that should involve meaningful training sessions or learning community types of activities.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Recruitment costs and materials </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Recruitment costs for hard-to-staff positions. </a:t>
          </a:r>
          <a:r>
            <a:rPr lang="en-US" sz="1100">
              <a:solidFill>
                <a:schemeClr val="dk1"/>
              </a:solidFill>
              <a:effectLst/>
              <a:latin typeface="+mn-lt"/>
              <a:ea typeface="+mn-ea"/>
              <a:cs typeface="+mn-cs"/>
            </a:rPr>
            <a:t>Examples may include signing bonuses for hard-to-staff positions in targeted schools or subjects, relocation costs, scholarships, or salary differentials.  </a:t>
          </a:r>
          <a:r>
            <a:rPr lang="en-US" sz="1100" i="1">
              <a:solidFill>
                <a:schemeClr val="dk1"/>
              </a:solidFill>
              <a:effectLst/>
              <a:latin typeface="+mn-lt"/>
              <a:ea typeface="+mn-ea"/>
              <a:cs typeface="+mn-cs"/>
            </a:rPr>
            <a:t>Note: Teachers recruited with Title II, Part A, funds </a:t>
          </a:r>
          <a:r>
            <a:rPr lang="en-US" sz="1100" b="1" i="1">
              <a:solidFill>
                <a:schemeClr val="dk1"/>
              </a:solidFill>
              <a:effectLst/>
              <a:latin typeface="+mn-lt"/>
              <a:ea typeface="+mn-ea"/>
              <a:cs typeface="+mn-cs"/>
            </a:rPr>
            <a:t>must </a:t>
          </a:r>
          <a:r>
            <a:rPr lang="en-US" sz="1100" i="1">
              <a:solidFill>
                <a:schemeClr val="dk1"/>
              </a:solidFill>
              <a:effectLst/>
              <a:latin typeface="+mn-lt"/>
              <a:ea typeface="+mn-ea"/>
              <a:cs typeface="+mn-cs"/>
            </a:rPr>
            <a:t>be highly qualified </a:t>
          </a:r>
          <a:r>
            <a:rPr lang="en-US" sz="1100" b="1" i="1">
              <a:solidFill>
                <a:schemeClr val="dk1"/>
              </a:solidFill>
              <a:effectLst/>
              <a:latin typeface="+mn-lt"/>
              <a:ea typeface="+mn-ea"/>
              <a:cs typeface="+mn-cs"/>
            </a:rPr>
            <a:t>at the time of hire</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Coursework or incentives for teachers to pursue additional certifications or endorsements. </a:t>
          </a:r>
          <a:r>
            <a:rPr lang="en-US" sz="1100">
              <a:solidFill>
                <a:schemeClr val="dk1"/>
              </a:solidFill>
              <a:effectLst/>
              <a:latin typeface="+mn-lt"/>
              <a:ea typeface="+mn-ea"/>
              <a:cs typeface="+mn-cs"/>
            </a:rPr>
            <a:t>This should be based on the needs assessment and preference given to critical shortage areas, such as earth science, mathematics, special education, etc.</a:t>
          </a:r>
        </a:p>
        <a:p>
          <a:pPr lvl="0"/>
          <a:r>
            <a:rPr lang="en-US" sz="1100" b="1">
              <a:solidFill>
                <a:schemeClr val="dk1"/>
              </a:solidFill>
              <a:effectLst/>
              <a:latin typeface="+mn-lt"/>
              <a:ea typeface="+mn-ea"/>
              <a:cs typeface="+mn-cs"/>
            </a:rPr>
            <a:t>National Board Certification costs or incentives.</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Mentoring programs or stipends for new teachers. </a:t>
          </a:r>
          <a:r>
            <a:rPr lang="en-US" sz="1100">
              <a:solidFill>
                <a:schemeClr val="dk1"/>
              </a:solidFill>
              <a:effectLst/>
              <a:latin typeface="+mn-lt"/>
              <a:ea typeface="+mn-ea"/>
              <a:cs typeface="+mn-cs"/>
            </a:rPr>
            <a:t>Note that this does not include student mentoring programs.</a:t>
          </a:r>
        </a:p>
        <a:p>
          <a:pPr lvl="0"/>
          <a:r>
            <a:rPr lang="en-US" sz="1100" b="1">
              <a:solidFill>
                <a:schemeClr val="dk1"/>
              </a:solidFill>
              <a:effectLst/>
              <a:latin typeface="+mn-lt"/>
              <a:ea typeface="+mn-ea"/>
              <a:cs typeface="+mn-cs"/>
            </a:rPr>
            <a:t>Administration costs associated with coordinating professional development activities.</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Training to increase parental involvement.</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Title II, Part A</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Budget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Allowable/Unallowable Expenses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Professional Salaries</a:t>
          </a:r>
        </a:p>
        <a:p>
          <a:pPr lvl="0"/>
          <a:r>
            <a:rPr lang="en-US" sz="1100">
              <a:solidFill>
                <a:schemeClr val="dk1"/>
              </a:solidFill>
              <a:effectLst/>
              <a:latin typeface="+mn-lt"/>
              <a:ea typeface="+mn-ea"/>
              <a:cs typeface="+mn-cs"/>
            </a:rPr>
            <a:t>Teacher and/or administrator stipends for participation in before/after-school PD</a:t>
          </a:r>
        </a:p>
        <a:p>
          <a:pPr lvl="0"/>
          <a:r>
            <a:rPr lang="en-US" sz="1100">
              <a:solidFill>
                <a:schemeClr val="dk1"/>
              </a:solidFill>
              <a:effectLst/>
              <a:latin typeface="+mn-lt"/>
              <a:ea typeface="+mn-ea"/>
              <a:cs typeface="+mn-cs"/>
            </a:rPr>
            <a:t>Substitute costs that allow teacher participation in job-embedded (school day) PD</a:t>
          </a:r>
        </a:p>
        <a:p>
          <a:pPr lvl="0"/>
          <a:r>
            <a:rPr lang="en-US" sz="1100">
              <a:solidFill>
                <a:schemeClr val="dk1"/>
              </a:solidFill>
              <a:effectLst/>
              <a:latin typeface="+mn-lt"/>
              <a:ea typeface="+mn-ea"/>
              <a:cs typeface="+mn-cs"/>
            </a:rPr>
            <a:t>Recruitment bonuses for teachers/ administrators, if</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1) hard-to-staff positions, and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part of a program with articulated criteria</a:t>
          </a:r>
        </a:p>
        <a:p>
          <a:r>
            <a:rPr lang="en-US" sz="1100">
              <a:solidFill>
                <a:schemeClr val="dk1"/>
              </a:solidFill>
              <a:effectLst/>
              <a:latin typeface="+mn-lt"/>
              <a:ea typeface="+mn-ea"/>
              <a:cs typeface="+mn-cs"/>
            </a:rPr>
            <a:t>Support Staff Salaries</a:t>
          </a:r>
        </a:p>
        <a:p>
          <a:pPr lvl="0"/>
          <a:r>
            <a:rPr lang="en-US" sz="1100">
              <a:solidFill>
                <a:schemeClr val="dk1"/>
              </a:solidFill>
              <a:effectLst/>
              <a:latin typeface="+mn-lt"/>
              <a:ea typeface="+mn-ea"/>
              <a:cs typeface="+mn-cs"/>
            </a:rPr>
            <a:t>Paraprofessional stipends for participation in PD</a:t>
          </a:r>
        </a:p>
        <a:p>
          <a:r>
            <a:rPr lang="en-US" sz="1100" b="1">
              <a:solidFill>
                <a:schemeClr val="dk1"/>
              </a:solidFill>
              <a:effectLst/>
              <a:latin typeface="+mn-lt"/>
              <a:ea typeface="+mn-ea"/>
              <a:cs typeface="+mn-cs"/>
            </a:rPr>
            <a:t>Employee Benefits </a:t>
          </a:r>
          <a:endParaRPr lang="en-US">
            <a:effectLst/>
          </a:endParaRPr>
        </a:p>
        <a:p>
          <a:r>
            <a:rPr lang="en-US" sz="1100">
              <a:solidFill>
                <a:schemeClr val="dk1"/>
              </a:solidFill>
              <a:effectLst/>
              <a:latin typeface="+mn-lt"/>
              <a:ea typeface="+mn-ea"/>
              <a:cs typeface="+mn-cs"/>
            </a:rPr>
            <a:t>Reasonable costs (i.e., per LEA policies) directly linked with FTEs/salaries identified above</a:t>
          </a:r>
          <a:endParaRPr lang="en-US">
            <a:effectLst/>
          </a:endParaRPr>
        </a:p>
        <a:p>
          <a:r>
            <a:rPr lang="en-US" sz="1100" b="1">
              <a:solidFill>
                <a:schemeClr val="dk1"/>
              </a:solidFill>
              <a:effectLst/>
              <a:latin typeface="+mn-lt"/>
              <a:ea typeface="+mn-ea"/>
              <a:cs typeface="+mn-cs"/>
            </a:rPr>
            <a:t>Purchased Services</a:t>
          </a:r>
        </a:p>
        <a:p>
          <a:pPr lvl="0"/>
          <a:r>
            <a:rPr lang="en-US" sz="1100">
              <a:solidFill>
                <a:schemeClr val="dk1"/>
              </a:solidFill>
              <a:effectLst/>
              <a:latin typeface="+mn-lt"/>
              <a:ea typeface="+mn-ea"/>
              <a:cs typeface="+mn-cs"/>
            </a:rPr>
            <a:t>Consultants to provide/facilitate PD sessions</a:t>
          </a:r>
        </a:p>
        <a:p>
          <a:pPr lvl="0"/>
          <a:r>
            <a:rPr lang="en-US" sz="1100">
              <a:solidFill>
                <a:schemeClr val="dk1"/>
              </a:solidFill>
              <a:effectLst/>
              <a:latin typeface="+mn-lt"/>
              <a:ea typeface="+mn-ea"/>
              <a:cs typeface="+mn-cs"/>
            </a:rPr>
            <a:t>Consultants including retired teachers or administrators, to provide job-embedded PD, mentoring, coaching, etc. </a:t>
          </a:r>
        </a:p>
        <a:p>
          <a:r>
            <a:rPr lang="en-US" sz="1100" b="1">
              <a:solidFill>
                <a:schemeClr val="dk1"/>
              </a:solidFill>
              <a:effectLst/>
              <a:latin typeface="+mn-lt"/>
              <a:ea typeface="+mn-ea"/>
              <a:cs typeface="+mn-cs"/>
            </a:rPr>
            <a:t>Supplies and Materials</a:t>
          </a:r>
        </a:p>
        <a:p>
          <a:pPr lvl="0"/>
          <a:r>
            <a:rPr lang="en-US" sz="1100">
              <a:solidFill>
                <a:schemeClr val="dk1"/>
              </a:solidFill>
              <a:effectLst/>
              <a:latin typeface="+mn-lt"/>
              <a:ea typeface="+mn-ea"/>
              <a:cs typeface="+mn-cs"/>
            </a:rPr>
            <a:t>Supplies for use in PD sessions</a:t>
          </a:r>
        </a:p>
        <a:p>
          <a:pPr lvl="0"/>
          <a:r>
            <a:rPr lang="en-US" sz="1100">
              <a:solidFill>
                <a:schemeClr val="dk1"/>
              </a:solidFill>
              <a:effectLst/>
              <a:latin typeface="+mn-lt"/>
              <a:ea typeface="+mn-ea"/>
              <a:cs typeface="+mn-cs"/>
            </a:rPr>
            <a:t>Copying for use in PD sessions</a:t>
          </a:r>
        </a:p>
        <a:p>
          <a:pPr lvl="0"/>
          <a:r>
            <a:rPr lang="en-US" sz="1100">
              <a:solidFill>
                <a:schemeClr val="dk1"/>
              </a:solidFill>
              <a:effectLst/>
              <a:latin typeface="+mn-lt"/>
              <a:ea typeface="+mn-ea"/>
              <a:cs typeface="+mn-cs"/>
            </a:rPr>
            <a:t>Professional books, lab equipment, calculators, computers, White-Boards etc. ONLY IF they directly support PD initiatives, or teacher implementation of PD in the classroom </a:t>
          </a:r>
        </a:p>
        <a:p>
          <a:r>
            <a:rPr lang="en-US" sz="1100" b="1">
              <a:solidFill>
                <a:schemeClr val="dk1"/>
              </a:solidFill>
              <a:effectLst/>
              <a:latin typeface="+mn-lt"/>
              <a:ea typeface="+mn-ea"/>
              <a:cs typeface="+mn-cs"/>
            </a:rPr>
            <a:t>Travel Expenses</a:t>
          </a:r>
        </a:p>
        <a:p>
          <a:pPr lvl="0"/>
          <a:r>
            <a:rPr lang="en-US" sz="1100">
              <a:solidFill>
                <a:schemeClr val="dk1"/>
              </a:solidFill>
              <a:effectLst/>
              <a:latin typeface="+mn-lt"/>
              <a:ea typeface="+mn-ea"/>
              <a:cs typeface="+mn-cs"/>
            </a:rPr>
            <a:t>Local travel for the purposes of providing/attending PD</a:t>
          </a:r>
        </a:p>
        <a:p>
          <a:pPr lvl="0"/>
          <a:r>
            <a:rPr lang="en-US" sz="1100">
              <a:solidFill>
                <a:schemeClr val="dk1"/>
              </a:solidFill>
              <a:effectLst/>
              <a:latin typeface="+mn-lt"/>
              <a:ea typeface="+mn-ea"/>
              <a:cs typeface="+mn-cs"/>
            </a:rPr>
            <a:t>Conference travel costs ONLY IF tied to Individual Development Plan (IDP) or Professional Development Plan (PDP) and/or school PD priorities.</a:t>
          </a:r>
        </a:p>
        <a:p>
          <a:pPr lvl="0"/>
          <a:r>
            <a:rPr lang="en-US" sz="1100">
              <a:solidFill>
                <a:schemeClr val="dk1"/>
              </a:solidFill>
              <a:effectLst/>
              <a:latin typeface="+mn-lt"/>
              <a:ea typeface="+mn-ea"/>
              <a:cs typeface="+mn-cs"/>
            </a:rPr>
            <a:t>Hotel, meal and travel rates adhere to state and federal travel guidelines</a:t>
          </a:r>
        </a:p>
        <a:p>
          <a:r>
            <a:rPr lang="en-US" sz="1100" b="1">
              <a:solidFill>
                <a:schemeClr val="dk1"/>
              </a:solidFill>
              <a:effectLst/>
              <a:latin typeface="+mn-lt"/>
              <a:ea typeface="+mn-ea"/>
              <a:cs typeface="+mn-cs"/>
            </a:rPr>
            <a:t>Consultant Services</a:t>
          </a:r>
        </a:p>
        <a:p>
          <a:pPr lvl="0"/>
          <a:r>
            <a:rPr lang="en-US" sz="1100">
              <a:solidFill>
                <a:schemeClr val="dk1"/>
              </a:solidFill>
              <a:effectLst/>
              <a:latin typeface="+mn-lt"/>
              <a:ea typeface="+mn-ea"/>
              <a:cs typeface="+mn-cs"/>
            </a:rPr>
            <a:t>Costs related to </a:t>
          </a:r>
          <a:r>
            <a:rPr lang="en-US" sz="1100">
              <a:solidFill>
                <a:sysClr val="windowText" lastClr="000000"/>
              </a:solidFill>
              <a:effectLst/>
              <a:latin typeface="+mn-lt"/>
              <a:ea typeface="+mn-ea"/>
              <a:cs typeface="+mn-cs"/>
            </a:rPr>
            <a:t>Professional</a:t>
          </a:r>
          <a:r>
            <a:rPr lang="en-US" sz="1100" baseline="0">
              <a:solidFill>
                <a:sysClr val="windowText" lastClr="000000"/>
              </a:solidFill>
              <a:effectLst/>
              <a:latin typeface="+mn-lt"/>
              <a:ea typeface="+mn-ea"/>
              <a:cs typeface="+mn-cs"/>
            </a:rPr>
            <a:t> Development</a:t>
          </a:r>
          <a:endParaRPr lang="en-US" sz="1100">
            <a:solidFill>
              <a:srgbClr val="FF0000"/>
            </a:solidFill>
            <a:effectLst/>
            <a:latin typeface="+mn-lt"/>
            <a:ea typeface="+mn-ea"/>
            <a:cs typeface="+mn-cs"/>
          </a:endParaRPr>
        </a:p>
        <a:p>
          <a:pPr lvl="0"/>
          <a:r>
            <a:rPr lang="en-US" sz="1100">
              <a:solidFill>
                <a:schemeClr val="dk1"/>
              </a:solidFill>
              <a:effectLst/>
              <a:latin typeface="+mn-lt"/>
              <a:ea typeface="+mn-ea"/>
              <a:cs typeface="+mn-cs"/>
            </a:rPr>
            <a:t>Costs related to data analysis tools that will be used by teachers to identify student learning needs (requires supporting evidence of PD for teachers in data analysis and use)</a:t>
          </a:r>
        </a:p>
        <a:p>
          <a:r>
            <a:rPr lang="en-US" sz="1100" b="1">
              <a:solidFill>
                <a:schemeClr val="dk1"/>
              </a:solidFill>
              <a:effectLst/>
              <a:latin typeface="+mn-lt"/>
              <a:ea typeface="+mn-ea"/>
              <a:cs typeface="+mn-cs"/>
            </a:rPr>
            <a:t>Equipment</a:t>
          </a:r>
        </a:p>
        <a:p>
          <a:pPr lvl="0"/>
          <a:r>
            <a:rPr lang="en-US" sz="1100">
              <a:solidFill>
                <a:schemeClr val="dk1"/>
              </a:solidFill>
              <a:effectLst/>
              <a:latin typeface="+mn-lt"/>
              <a:ea typeface="+mn-ea"/>
              <a:cs typeface="+mn-cs"/>
            </a:rPr>
            <a:t>Equipment that supports ongoing PD provision</a:t>
          </a:r>
        </a:p>
        <a:p>
          <a:pPr lvl="0"/>
          <a:r>
            <a:rPr lang="en-US" sz="1100">
              <a:solidFill>
                <a:schemeClr val="dk1"/>
              </a:solidFill>
              <a:effectLst/>
              <a:latin typeface="+mn-lt"/>
              <a:ea typeface="+mn-ea"/>
              <a:cs typeface="+mn-cs"/>
            </a:rPr>
            <a:t>Equipment that is necessary to support teacher implementation of PD in the classroom</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3</xdr:row>
      <xdr:rowOff>85725</xdr:rowOff>
    </xdr:from>
    <xdr:to>
      <xdr:col>8</xdr:col>
      <xdr:colOff>400050</xdr:colOff>
      <xdr:row>32</xdr:row>
      <xdr:rowOff>76200</xdr:rowOff>
    </xdr:to>
    <xdr:sp macro="" textlink="">
      <xdr:nvSpPr>
        <xdr:cNvPr id="2" name="TextBox 1"/>
        <xdr:cNvSpPr txBox="1"/>
      </xdr:nvSpPr>
      <xdr:spPr>
        <a:xfrm>
          <a:off x="38100" y="276225"/>
          <a:ext cx="8286750" cy="551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Guidance on the</a:t>
          </a:r>
        </a:p>
        <a:p>
          <a:r>
            <a:rPr lang="en-US" sz="1100" b="1">
              <a:solidFill>
                <a:schemeClr val="dk1"/>
              </a:solidFill>
              <a:effectLst/>
              <a:latin typeface="+mn-lt"/>
              <a:ea typeface="+mn-ea"/>
              <a:cs typeface="+mn-cs"/>
            </a:rPr>
            <a:t>Rural Education Achievement Program</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(REAP)</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U.S. Department of Education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June 2003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 </a:t>
          </a:r>
        </a:p>
        <a:p>
          <a:endParaRPr lang="en-US" sz="1100"/>
        </a:p>
      </xdr:txBody>
    </xdr:sp>
    <xdr:clientData/>
  </xdr:twoCellAnchor>
  <xdr:twoCellAnchor>
    <xdr:from>
      <xdr:col>0</xdr:col>
      <xdr:colOff>2343150</xdr:colOff>
      <xdr:row>8</xdr:row>
      <xdr:rowOff>66675</xdr:rowOff>
    </xdr:from>
    <xdr:to>
      <xdr:col>3</xdr:col>
      <xdr:colOff>209550</xdr:colOff>
      <xdr:row>22</xdr:row>
      <xdr:rowOff>28575</xdr:rowOff>
    </xdr:to>
    <xdr:pic>
      <xdr:nvPicPr>
        <xdr:cNvPr id="53514" name="Picture 3" descr="Untitled-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0" y="1209675"/>
          <a:ext cx="2743200"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66675</xdr:rowOff>
    </xdr:from>
    <xdr:to>
      <xdr:col>0</xdr:col>
      <xdr:colOff>1543050</xdr:colOff>
      <xdr:row>4</xdr:row>
      <xdr:rowOff>171450</xdr:rowOff>
    </xdr:to>
    <xdr:pic>
      <xdr:nvPicPr>
        <xdr:cNvPr id="72894" name="Picture 10" descr="bia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66675"/>
          <a:ext cx="13239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895" name="Picture 11"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896" name="Picture 12"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1534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897" name="Picture 13"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82015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898" name="Picture 14"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2495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899" name="Picture 15"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73455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900" name="Picture 16"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9442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901" name="Picture 17"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2490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72902" name="Picture 18" desc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8586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828675</xdr:colOff>
      <xdr:row>0</xdr:row>
      <xdr:rowOff>9525</xdr:rowOff>
    </xdr:from>
    <xdr:to>
      <xdr:col>1</xdr:col>
      <xdr:colOff>838200</xdr:colOff>
      <xdr:row>0</xdr:row>
      <xdr:rowOff>19050</xdr:rowOff>
    </xdr:to>
    <xdr:sp macro="" textlink="">
      <xdr:nvSpPr>
        <xdr:cNvPr id="14380" name="CheckBox10" hidden="1">
          <a:extLst>
            <a:ext uri="{63B3BB69-23CF-44E3-9099-C40C66FF867C}">
              <a14:compatExt xmlns:a14="http://schemas.microsoft.com/office/drawing/2010/main" spid="_x0000_s14380"/>
            </a:ext>
          </a:extLst>
        </xdr:cNvPr>
        <xdr:cNvSpPr/>
      </xdr:nvSpPr>
      <xdr:spPr>
        <a:xfrm>
          <a:off x="0" y="0"/>
          <a:ext cx="0" cy="0"/>
        </a:xfrm>
        <a:prstGeom prst="rect">
          <a:avLst/>
        </a:prstGeom>
      </xdr:spPr>
    </xdr:sp>
    <xdr:clientData/>
  </xdr:twoCellAnchor>
  <xdr:twoCellAnchor editAs="oneCell">
    <xdr:from>
      <xdr:col>1</xdr:col>
      <xdr:colOff>571500</xdr:colOff>
      <xdr:row>0</xdr:row>
      <xdr:rowOff>0</xdr:rowOff>
    </xdr:from>
    <xdr:to>
      <xdr:col>1</xdr:col>
      <xdr:colOff>581025</xdr:colOff>
      <xdr:row>0</xdr:row>
      <xdr:rowOff>9525</xdr:rowOff>
    </xdr:to>
    <xdr:pic>
      <xdr:nvPicPr>
        <xdr:cNvPr id="2" name="CheckBox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142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hyperlink" Target="http://www2.ed.gov/programs/reaprlisp/legislation.html" TargetMode="Externa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cfr.vlex.com/source/code-federal-regulations-indians-1074/toc/01.05.22.07" TargetMode="External"/><Relationship Id="rId13" Type="http://schemas.openxmlformats.org/officeDocument/2006/relationships/hyperlink" Target="http://cfr.vlex.com/source/code-federal-regulations-indians-1074/toc/01.05.22.12" TargetMode="External"/><Relationship Id="rId18" Type="http://schemas.openxmlformats.org/officeDocument/2006/relationships/hyperlink" Target="http://cfr.vlex.com/vid/110-isef-distributed-gifted-talented-19729662" TargetMode="External"/><Relationship Id="rId26" Type="http://schemas.openxmlformats.org/officeDocument/2006/relationships/hyperlink" Target="http://cfr.vlex.com/vid/137-operate-language-appropriation-19729806" TargetMode="External"/><Relationship Id="rId39" Type="http://schemas.openxmlformats.org/officeDocument/2006/relationships/hyperlink" Target="http://cfr.vlex.com/vid/39-103-factors-determine-base-funding-19729627" TargetMode="External"/><Relationship Id="rId3" Type="http://schemas.openxmlformats.org/officeDocument/2006/relationships/hyperlink" Target="http://cfr.vlex.com/source/code-federal-regulations-indians-1074/toc/01.05.22.02" TargetMode="External"/><Relationship Id="rId21" Type="http://schemas.openxmlformats.org/officeDocument/2006/relationships/hyperlink" Target="http://cfr.vlex.com/vid/39-133-decides-language-funds-can-used-19729778" TargetMode="External"/><Relationship Id="rId34" Type="http://schemas.openxmlformats.org/officeDocument/2006/relationships/hyperlink" Target="http://cfr.vlex.com/vid/39-106-who-eligible-special-funding-19729647" TargetMode="External"/><Relationship Id="rId42" Type="http://schemas.openxmlformats.org/officeDocument/2006/relationships/hyperlink" Target="http://cfr.vlex.com/vid/116-determine-receives-gifted-talented-19729709" TargetMode="External"/><Relationship Id="rId7" Type="http://schemas.openxmlformats.org/officeDocument/2006/relationships/hyperlink" Target="http://cfr.vlex.com/source/code-federal-regulations-indians-1074/toc/01.05.22.06" TargetMode="External"/><Relationship Id="rId12" Type="http://schemas.openxmlformats.org/officeDocument/2006/relationships/hyperlink" Target="http://cfr.vlex.com/source/code-federal-regulations-indians-1074/toc/01.05.22.11" TargetMode="External"/><Relationship Id="rId17" Type="http://schemas.openxmlformats.org/officeDocument/2006/relationships/hyperlink" Target="http://cfr.vlex.com/vid/117-provide-gifted-talented-student-19729717" TargetMode="External"/><Relationship Id="rId25" Type="http://schemas.openxmlformats.org/officeDocument/2006/relationships/hyperlink" Target="http://cfr.vlex.com/vid/isef-extraordinary-geographic-isolation-19729859" TargetMode="External"/><Relationship Id="rId33" Type="http://schemas.openxmlformats.org/officeDocument/2006/relationships/hyperlink" Target="http://cfr.vlex.com/vid/115-gifted-talented-identified-nominated-19729701" TargetMode="External"/><Relationship Id="rId38" Type="http://schemas.openxmlformats.org/officeDocument/2006/relationships/hyperlink" Target="http://cfr.vlex.com/vid/112-limit-students-gifted-talented-19729675" TargetMode="External"/><Relationship Id="rId2" Type="http://schemas.openxmlformats.org/officeDocument/2006/relationships/hyperlink" Target="http://cfr.vlex.com/source/code-federal-regulations-indians-1074/toc/01.05.22.01" TargetMode="External"/><Relationship Id="rId16" Type="http://schemas.openxmlformats.org/officeDocument/2006/relationships/hyperlink" Target="http://cfr.vlex.com/vid/39-1-what-the-purpose-this-part-19729581" TargetMode="External"/><Relationship Id="rId20" Type="http://schemas.openxmlformats.org/officeDocument/2006/relationships/hyperlink" Target="http://cfr.vlex.com/vid/39-143-what-small-high-school-19729826" TargetMode="External"/><Relationship Id="rId29" Type="http://schemas.openxmlformats.org/officeDocument/2006/relationships/hyperlink" Target="http://cfr.vlex.com/vid/39-111-does-term-gifted-talented-mean-19729670" TargetMode="External"/><Relationship Id="rId41" Type="http://schemas.openxmlformats.org/officeDocument/2006/relationships/hyperlink" Target="http://cfr.vlex.com/vid/39-135-what-must-provided-lep-student-19729791" TargetMode="External"/><Relationship Id="rId1" Type="http://schemas.openxmlformats.org/officeDocument/2006/relationships/hyperlink" Target="http://cfr.vlex.com/source/code-federal-regulations-indians-1074/toc/01" TargetMode="External"/><Relationship Id="rId6" Type="http://schemas.openxmlformats.org/officeDocument/2006/relationships/hyperlink" Target="http://cfr.vlex.com/source/code-federal-regulations-indians-1074/toc/01.05.22.05" TargetMode="External"/><Relationship Id="rId11" Type="http://schemas.openxmlformats.org/officeDocument/2006/relationships/hyperlink" Target="http://cfr.vlex.com/source/code-federal-regulations-indians-1074/toc/01.05.22.10" TargetMode="External"/><Relationship Id="rId24" Type="http://schemas.openxmlformats.org/officeDocument/2006/relationships/hyperlink" Target="http://cfr.vlex.com/vid/39-105-are-additional-funds-available-19729643" TargetMode="External"/><Relationship Id="rId32" Type="http://schemas.openxmlformats.org/officeDocument/2006/relationships/hyperlink" Target="http://cfr.vlex.com/vid/134-identify-english-proficient-student-19729783" TargetMode="External"/><Relationship Id="rId37" Type="http://schemas.openxmlformats.org/officeDocument/2006/relationships/hyperlink" Target="http://cfr.vlex.com/vid/39-119-student-leave-gifted-talented-19729729" TargetMode="External"/><Relationship Id="rId40" Type="http://schemas.openxmlformats.org/officeDocument/2006/relationships/hyperlink" Target="http://cfr.vlex.com/vid/39-145-can-school-receive-both-high-19729845" TargetMode="External"/><Relationship Id="rId45" Type="http://schemas.openxmlformats.org/officeDocument/2006/relationships/printerSettings" Target="../printerSettings/printerSettings2.bin"/><Relationship Id="rId5" Type="http://schemas.openxmlformats.org/officeDocument/2006/relationships/hyperlink" Target="http://cfr.vlex.com/source/code-federal-regulations-indians-1074/toc/01.05.22.04" TargetMode="External"/><Relationship Id="rId15" Type="http://schemas.openxmlformats.org/officeDocument/2006/relationships/hyperlink" Target="http://cfr.vlex.com/vid/39-3-information-collection-19729593" TargetMode="External"/><Relationship Id="rId23" Type="http://schemas.openxmlformats.org/officeDocument/2006/relationships/hyperlink" Target="http://cfr.vlex.com/vid/114-characteristics-qualify-gifted-talented-19729697" TargetMode="External"/><Relationship Id="rId28" Type="http://schemas.openxmlformats.org/officeDocument/2006/relationships/hyperlink" Target="http://cfr.vlex.com/vid/118-gifted-talented-subsequent-years-19729724" TargetMode="External"/><Relationship Id="rId36" Type="http://schemas.openxmlformats.org/officeDocument/2006/relationships/hyperlink" Target="http://cfr.vlex.com/vid/39-131-what-language-development-program-19729764" TargetMode="External"/><Relationship Id="rId10" Type="http://schemas.openxmlformats.org/officeDocument/2006/relationships/hyperlink" Target="http://cfr.vlex.com/source/code-federal-regulations-indians-1074/toc/01.05.22.09" TargetMode="External"/><Relationship Id="rId19" Type="http://schemas.openxmlformats.org/officeDocument/2006/relationships/hyperlink" Target="http://cfr.vlex.com/vid/39-101-isef-assess-actual-cost-school-19729616" TargetMode="External"/><Relationship Id="rId31" Type="http://schemas.openxmlformats.org/officeDocument/2006/relationships/hyperlink" Target="http://cfr.vlex.com/vid/39-144-small-high-school-adjustment-19729841" TargetMode="External"/><Relationship Id="rId44" Type="http://schemas.openxmlformats.org/officeDocument/2006/relationships/hyperlink" Target="http://cfr.vlex.com/source/code-federal-regulations-indians-1074" TargetMode="External"/><Relationship Id="rId4" Type="http://schemas.openxmlformats.org/officeDocument/2006/relationships/hyperlink" Target="http://cfr.vlex.com/source/code-federal-regulations-indians-1074/toc/01.05.22.03" TargetMode="External"/><Relationship Id="rId9" Type="http://schemas.openxmlformats.org/officeDocument/2006/relationships/hyperlink" Target="http://cfr.vlex.com/source/code-federal-regulations-indians-1074/toc/01.05.22.08" TargetMode="External"/><Relationship Id="rId14" Type="http://schemas.openxmlformats.org/officeDocument/2006/relationships/hyperlink" Target="http://cfr.vlex.com/vid/39-2-what-definitions-apply-terms-this-19729585" TargetMode="External"/><Relationship Id="rId22" Type="http://schemas.openxmlformats.org/officeDocument/2006/relationships/hyperlink" Target="http://cfr.vlex.com/vid/39-121-wsu-gifted-talented-students-19729744" TargetMode="External"/><Relationship Id="rId27" Type="http://schemas.openxmlformats.org/officeDocument/2006/relationships/hyperlink" Target="http://cfr.vlex.com/vid/39-130-can-isef-funds-used-language-19729752" TargetMode="External"/><Relationship Id="rId30" Type="http://schemas.openxmlformats.org/officeDocument/2006/relationships/hyperlink" Target="http://cfr.vlex.com/vid/39-102-what-academic-base-funding-19729620" TargetMode="External"/><Relationship Id="rId35" Type="http://schemas.openxmlformats.org/officeDocument/2006/relationships/hyperlink" Target="http://cfr.vlex.com/vid/39-140-how-does-school-qualify-19729810" TargetMode="External"/><Relationship Id="rId43" Type="http://schemas.openxmlformats.org/officeDocument/2006/relationships/hyperlink" Target="http://cfr.vlex.com/vid/39-107-schools-allotted-student-school-19729655"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2.ed.gov/programs/sif/sigguidance02232011.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www2.ed.gov/programs/sif/sigguidance02232011.pdf"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hyperlink" Target="http://www.whitehouse.gov/omb/circulars_a087_2004" TargetMode="External"/><Relationship Id="rId13" Type="http://schemas.openxmlformats.org/officeDocument/2006/relationships/hyperlink" Target="http://www.whitehouse.gov/omb/circulars_a087_2004" TargetMode="External"/><Relationship Id="rId18" Type="http://schemas.openxmlformats.org/officeDocument/2006/relationships/hyperlink" Target="http://www.whitehouse.gov/omb/circulars_a087_2004" TargetMode="External"/><Relationship Id="rId26" Type="http://schemas.openxmlformats.org/officeDocument/2006/relationships/hyperlink" Target="http://www.whitehouse.gov/omb/circulars_a087_2004" TargetMode="External"/><Relationship Id="rId39" Type="http://schemas.openxmlformats.org/officeDocument/2006/relationships/hyperlink" Target="http://www.whitehouse.gov/omb/circulars_a087_2004" TargetMode="External"/><Relationship Id="rId3" Type="http://schemas.openxmlformats.org/officeDocument/2006/relationships/hyperlink" Target="http://www.whitehouse.gov/omb/circulars_a087_2004" TargetMode="External"/><Relationship Id="rId21" Type="http://schemas.openxmlformats.org/officeDocument/2006/relationships/hyperlink" Target="http://www.whitehouse.gov/omb/circulars_a087_2004" TargetMode="External"/><Relationship Id="rId34" Type="http://schemas.openxmlformats.org/officeDocument/2006/relationships/hyperlink" Target="http://www.whitehouse.gov/omb/circulars_a087_2004" TargetMode="External"/><Relationship Id="rId42" Type="http://schemas.openxmlformats.org/officeDocument/2006/relationships/hyperlink" Target="http://www.whitehouse.gov/omb/circulars_a087_2004" TargetMode="External"/><Relationship Id="rId7" Type="http://schemas.openxmlformats.org/officeDocument/2006/relationships/hyperlink" Target="http://www.whitehouse.gov/omb/circulars_a087_2004" TargetMode="External"/><Relationship Id="rId12" Type="http://schemas.openxmlformats.org/officeDocument/2006/relationships/hyperlink" Target="http://www.whitehouse.gov/omb/circulars_a087_2004" TargetMode="External"/><Relationship Id="rId17" Type="http://schemas.openxmlformats.org/officeDocument/2006/relationships/hyperlink" Target="http://www.whitehouse.gov/omb/circulars_a087_2004" TargetMode="External"/><Relationship Id="rId25" Type="http://schemas.openxmlformats.org/officeDocument/2006/relationships/hyperlink" Target="http://www.whitehouse.gov/omb/circulars_a087_2004" TargetMode="External"/><Relationship Id="rId33" Type="http://schemas.openxmlformats.org/officeDocument/2006/relationships/hyperlink" Target="http://www.whitehouse.gov/omb/circulars_a087_2004" TargetMode="External"/><Relationship Id="rId38" Type="http://schemas.openxmlformats.org/officeDocument/2006/relationships/hyperlink" Target="http://www.whitehouse.gov/omb/circulars_a087_2004" TargetMode="External"/><Relationship Id="rId2" Type="http://schemas.openxmlformats.org/officeDocument/2006/relationships/hyperlink" Target="http://www.whitehouse.gov/omb/circulars_a087_2004" TargetMode="External"/><Relationship Id="rId16" Type="http://schemas.openxmlformats.org/officeDocument/2006/relationships/hyperlink" Target="http://www.whitehouse.gov/omb/circulars_a087_2004" TargetMode="External"/><Relationship Id="rId20" Type="http://schemas.openxmlformats.org/officeDocument/2006/relationships/hyperlink" Target="http://www.whitehouse.gov/omb/circulars_a087_2004" TargetMode="External"/><Relationship Id="rId29" Type="http://schemas.openxmlformats.org/officeDocument/2006/relationships/hyperlink" Target="http://www.whitehouse.gov/omb/circulars_a087_2004" TargetMode="External"/><Relationship Id="rId41" Type="http://schemas.openxmlformats.org/officeDocument/2006/relationships/hyperlink" Target="http://www.whitehouse.gov/omb/circulars_a087_2004" TargetMode="External"/><Relationship Id="rId1" Type="http://schemas.openxmlformats.org/officeDocument/2006/relationships/hyperlink" Target="http://www.whitehouse.gov/omb/circulars_a087_2004" TargetMode="External"/><Relationship Id="rId6" Type="http://schemas.openxmlformats.org/officeDocument/2006/relationships/hyperlink" Target="http://www.whitehouse.gov/omb/circulars_a087_2004" TargetMode="External"/><Relationship Id="rId11" Type="http://schemas.openxmlformats.org/officeDocument/2006/relationships/hyperlink" Target="http://www.whitehouse.gov/omb/circulars_a087_2004" TargetMode="External"/><Relationship Id="rId24" Type="http://schemas.openxmlformats.org/officeDocument/2006/relationships/hyperlink" Target="http://www.whitehouse.gov/omb/circulars_a087_2004" TargetMode="External"/><Relationship Id="rId32" Type="http://schemas.openxmlformats.org/officeDocument/2006/relationships/hyperlink" Target="http://www.whitehouse.gov/omb/circulars_a087_2004" TargetMode="External"/><Relationship Id="rId37" Type="http://schemas.openxmlformats.org/officeDocument/2006/relationships/hyperlink" Target="http://www.whitehouse.gov/omb/circulars_a087_2004" TargetMode="External"/><Relationship Id="rId40" Type="http://schemas.openxmlformats.org/officeDocument/2006/relationships/hyperlink" Target="http://www.whitehouse.gov/omb/circulars_a087_2004" TargetMode="External"/><Relationship Id="rId45" Type="http://schemas.openxmlformats.org/officeDocument/2006/relationships/printerSettings" Target="../printerSettings/printerSettings34.bin"/><Relationship Id="rId5" Type="http://schemas.openxmlformats.org/officeDocument/2006/relationships/hyperlink" Target="http://www.whitehouse.gov/omb/circulars_a087_2004" TargetMode="External"/><Relationship Id="rId15" Type="http://schemas.openxmlformats.org/officeDocument/2006/relationships/hyperlink" Target="http://www.whitehouse.gov/omb/circulars_a087_2004" TargetMode="External"/><Relationship Id="rId23" Type="http://schemas.openxmlformats.org/officeDocument/2006/relationships/hyperlink" Target="http://www.whitehouse.gov/omb/circulars_a087_2004" TargetMode="External"/><Relationship Id="rId28" Type="http://schemas.openxmlformats.org/officeDocument/2006/relationships/hyperlink" Target="http://www.whitehouse.gov/omb/circulars_a087_2004" TargetMode="External"/><Relationship Id="rId36" Type="http://schemas.openxmlformats.org/officeDocument/2006/relationships/hyperlink" Target="http://www.whitehouse.gov/omb/circulars_a087_2004" TargetMode="External"/><Relationship Id="rId10" Type="http://schemas.openxmlformats.org/officeDocument/2006/relationships/hyperlink" Target="http://www.whitehouse.gov/omb/circulars_a087_2004" TargetMode="External"/><Relationship Id="rId19" Type="http://schemas.openxmlformats.org/officeDocument/2006/relationships/hyperlink" Target="http://www.whitehouse.gov/omb/circulars_a087_2004" TargetMode="External"/><Relationship Id="rId31" Type="http://schemas.openxmlformats.org/officeDocument/2006/relationships/hyperlink" Target="http://www.whitehouse.gov/omb/circulars_a087_2004" TargetMode="External"/><Relationship Id="rId44" Type="http://schemas.openxmlformats.org/officeDocument/2006/relationships/hyperlink" Target="http://www.whitehouse.gov/omb/circulars_a087_2004" TargetMode="External"/><Relationship Id="rId4" Type="http://schemas.openxmlformats.org/officeDocument/2006/relationships/hyperlink" Target="http://www.whitehouse.gov/omb/circulars_a087_2004" TargetMode="External"/><Relationship Id="rId9" Type="http://schemas.openxmlformats.org/officeDocument/2006/relationships/hyperlink" Target="http://www.whitehouse.gov/omb/circulars_a087_2004" TargetMode="External"/><Relationship Id="rId14" Type="http://schemas.openxmlformats.org/officeDocument/2006/relationships/hyperlink" Target="http://www.whitehouse.gov/omb/circulars_a087_2004" TargetMode="External"/><Relationship Id="rId22" Type="http://schemas.openxmlformats.org/officeDocument/2006/relationships/hyperlink" Target="http://www.whitehouse.gov/omb/circulars_a087_2004" TargetMode="External"/><Relationship Id="rId27" Type="http://schemas.openxmlformats.org/officeDocument/2006/relationships/hyperlink" Target="http://www.whitehouse.gov/omb/circulars_a087_2004" TargetMode="External"/><Relationship Id="rId30" Type="http://schemas.openxmlformats.org/officeDocument/2006/relationships/hyperlink" Target="http://www.whitehouse.gov/omb/circulars_a087_2004" TargetMode="External"/><Relationship Id="rId35" Type="http://schemas.openxmlformats.org/officeDocument/2006/relationships/hyperlink" Target="http://www.whitehouse.gov/omb/circulars_a087_2004" TargetMode="External"/><Relationship Id="rId43" Type="http://schemas.openxmlformats.org/officeDocument/2006/relationships/hyperlink" Target="http://www.whitehouse.gov/omb/circulars_a087_2004"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2.ed.gov/policy/fund/reg/edgarReg/edga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ie.edu/cs/groups/xbie/documents/text/idc014961.pdf"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fitToPage="1"/>
  </sheetPr>
  <dimension ref="A1:K52"/>
  <sheetViews>
    <sheetView view="pageLayout" topLeftCell="A41" zoomScale="86" zoomScaleNormal="100" zoomScaleSheetLayoutView="100" zoomScalePageLayoutView="86" workbookViewId="0">
      <selection activeCell="D70" sqref="D70"/>
    </sheetView>
  </sheetViews>
  <sheetFormatPr defaultRowHeight="15" x14ac:dyDescent="0.25"/>
  <cols>
    <col min="1" max="1" width="3.85546875" customWidth="1"/>
    <col min="2" max="2" width="4" customWidth="1"/>
    <col min="3" max="3" width="2.7109375" customWidth="1"/>
    <col min="4" max="4" width="113.28515625" customWidth="1"/>
    <col min="5" max="5" width="8.5703125" customWidth="1"/>
  </cols>
  <sheetData>
    <row r="1" spans="1:11" ht="33.75" customHeight="1" x14ac:dyDescent="0.25">
      <c r="A1" s="473" t="s">
        <v>53</v>
      </c>
      <c r="B1" s="473"/>
      <c r="C1" s="473"/>
      <c r="D1" s="473"/>
      <c r="E1" s="473"/>
      <c r="F1" s="1"/>
      <c r="G1" s="1"/>
      <c r="H1" s="1"/>
      <c r="I1" s="1"/>
      <c r="J1" s="1"/>
      <c r="K1" s="1"/>
    </row>
    <row r="2" spans="1:11" s="118" customFormat="1" ht="23.25" customHeight="1" x14ac:dyDescent="0.25">
      <c r="A2" s="462" t="s">
        <v>456</v>
      </c>
      <c r="B2" s="462"/>
      <c r="C2" s="462"/>
      <c r="D2" s="462"/>
      <c r="E2" s="462"/>
    </row>
    <row r="3" spans="1:11" ht="18.75" customHeight="1" x14ac:dyDescent="0.25">
      <c r="A3" s="460" t="s">
        <v>38</v>
      </c>
      <c r="B3" s="460"/>
      <c r="C3" s="460"/>
      <c r="D3" s="460"/>
      <c r="E3" s="460"/>
    </row>
    <row r="4" spans="1:11" s="1" customFormat="1" ht="25.5" customHeight="1" x14ac:dyDescent="0.25">
      <c r="A4" s="12"/>
      <c r="B4" s="468" t="s">
        <v>39</v>
      </c>
      <c r="C4" s="468"/>
      <c r="D4" s="468"/>
      <c r="E4" s="468"/>
    </row>
    <row r="5" spans="1:11" s="1" customFormat="1" ht="24.75" customHeight="1" x14ac:dyDescent="0.25">
      <c r="A5" s="26"/>
      <c r="B5" s="460" t="s">
        <v>40</v>
      </c>
      <c r="C5" s="460"/>
      <c r="D5" s="460"/>
      <c r="E5" s="460"/>
    </row>
    <row r="6" spans="1:11" s="1" customFormat="1" ht="58.5" customHeight="1" x14ac:dyDescent="0.25">
      <c r="A6" s="26"/>
      <c r="B6" s="39"/>
      <c r="C6" s="472" t="s">
        <v>41</v>
      </c>
      <c r="D6" s="472"/>
      <c r="E6" s="472"/>
    </row>
    <row r="7" spans="1:11" ht="12.75" customHeight="1" x14ac:dyDescent="0.25">
      <c r="A7" s="460"/>
      <c r="B7" s="460"/>
      <c r="C7" s="460"/>
      <c r="D7" s="460"/>
    </row>
    <row r="8" spans="1:11" s="1" customFormat="1" ht="20.25" customHeight="1" x14ac:dyDescent="0.25">
      <c r="A8" s="469" t="s">
        <v>457</v>
      </c>
      <c r="B8" s="469"/>
      <c r="C8" s="469"/>
      <c r="D8" s="469"/>
      <c r="E8" s="469"/>
    </row>
    <row r="9" spans="1:11" s="1" customFormat="1" ht="15" customHeight="1" x14ac:dyDescent="0.25">
      <c r="A9" s="470" t="s">
        <v>458</v>
      </c>
      <c r="B9" s="470"/>
      <c r="C9" s="470"/>
      <c r="D9" s="470"/>
      <c r="E9" s="470"/>
    </row>
    <row r="10" spans="1:11" s="118" customFormat="1" ht="13.5" customHeight="1" x14ac:dyDescent="0.25">
      <c r="A10" s="165"/>
      <c r="B10" s="165"/>
      <c r="C10" s="165"/>
      <c r="D10" s="165"/>
    </row>
    <row r="11" spans="1:11" s="118" customFormat="1" ht="30.75" customHeight="1" x14ac:dyDescent="0.25">
      <c r="A11" s="465" t="s">
        <v>459</v>
      </c>
      <c r="B11" s="465"/>
      <c r="C11" s="465"/>
      <c r="D11" s="465"/>
      <c r="E11" s="465"/>
    </row>
    <row r="12" spans="1:11" s="118" customFormat="1" ht="15" customHeight="1" x14ac:dyDescent="0.25">
      <c r="A12" s="165"/>
      <c r="B12" s="165"/>
      <c r="C12" s="165"/>
      <c r="D12" s="165"/>
    </row>
    <row r="13" spans="1:11" s="118" customFormat="1" ht="18.75" customHeight="1" x14ac:dyDescent="0.25">
      <c r="A13" s="463" t="s">
        <v>460</v>
      </c>
      <c r="B13" s="463"/>
      <c r="C13" s="463"/>
      <c r="D13" s="463"/>
    </row>
    <row r="14" spans="1:11" s="118" customFormat="1" ht="36" customHeight="1" x14ac:dyDescent="0.25">
      <c r="A14" s="466" t="s">
        <v>461</v>
      </c>
      <c r="B14" s="466"/>
      <c r="C14" s="466"/>
      <c r="D14" s="466"/>
      <c r="E14" s="466"/>
    </row>
    <row r="15" spans="1:11" ht="12.75" customHeight="1" x14ac:dyDescent="0.25">
      <c r="A15" s="74"/>
      <c r="B15" s="66"/>
      <c r="C15" s="66"/>
      <c r="D15" s="74"/>
    </row>
    <row r="16" spans="1:11" s="63" customFormat="1" ht="49.5" customHeight="1" x14ac:dyDescent="0.25">
      <c r="A16" s="467" t="s">
        <v>892</v>
      </c>
      <c r="B16" s="467"/>
      <c r="C16" s="467"/>
      <c r="D16" s="467"/>
      <c r="E16" s="467"/>
    </row>
    <row r="17" spans="1:5" s="118" customFormat="1" ht="15.75" customHeight="1" x14ac:dyDescent="0.25">
      <c r="A17" s="165"/>
      <c r="B17" s="165"/>
      <c r="C17" s="165"/>
      <c r="D17" s="165"/>
    </row>
    <row r="18" spans="1:5" ht="22.5" customHeight="1" x14ac:dyDescent="0.25">
      <c r="A18" s="462" t="s">
        <v>462</v>
      </c>
      <c r="B18" s="462"/>
      <c r="C18" s="462"/>
      <c r="D18" s="462"/>
      <c r="E18" s="462"/>
    </row>
    <row r="19" spans="1:5" ht="35.25" customHeight="1" x14ac:dyDescent="0.25">
      <c r="A19" s="460" t="s">
        <v>851</v>
      </c>
      <c r="B19" s="460"/>
      <c r="C19" s="460"/>
      <c r="D19" s="460"/>
      <c r="E19" s="460"/>
    </row>
    <row r="20" spans="1:5" s="118" customFormat="1" ht="30" customHeight="1" x14ac:dyDescent="0.25">
      <c r="A20" s="161"/>
      <c r="B20" s="161"/>
      <c r="C20" s="161"/>
      <c r="D20" s="471"/>
      <c r="E20" s="471"/>
    </row>
    <row r="21" spans="1:5" s="118" customFormat="1" ht="30" customHeight="1" x14ac:dyDescent="0.25">
      <c r="A21" s="161"/>
      <c r="B21" s="161"/>
      <c r="C21" s="161"/>
      <c r="D21" s="471"/>
      <c r="E21" s="471"/>
    </row>
    <row r="22" spans="1:5" s="118" customFormat="1" ht="21.75" customHeight="1" x14ac:dyDescent="0.25">
      <c r="A22" s="164"/>
      <c r="B22" s="164"/>
      <c r="C22" s="164"/>
      <c r="D22" s="471"/>
      <c r="E22" s="471"/>
    </row>
    <row r="23" spans="1:5" s="118" customFormat="1" ht="55.5" customHeight="1" x14ac:dyDescent="0.25">
      <c r="A23" s="460" t="s">
        <v>919</v>
      </c>
      <c r="B23" s="460"/>
      <c r="C23" s="460"/>
      <c r="D23" s="460"/>
      <c r="E23" s="460"/>
    </row>
    <row r="24" spans="1:5" s="118" customFormat="1" ht="30" customHeight="1" x14ac:dyDescent="0.25">
      <c r="A24" s="161"/>
      <c r="B24" s="161"/>
      <c r="C24" s="161"/>
      <c r="D24" s="161"/>
    </row>
    <row r="25" spans="1:5" s="118" customFormat="1" ht="30" customHeight="1" x14ac:dyDescent="0.25">
      <c r="A25" s="161"/>
      <c r="B25" s="161"/>
      <c r="C25" s="161"/>
      <c r="D25" s="161"/>
    </row>
    <row r="26" spans="1:5" s="118" customFormat="1" ht="30" customHeight="1" x14ac:dyDescent="0.25">
      <c r="A26" s="161"/>
      <c r="B26" s="161"/>
      <c r="C26" s="161"/>
      <c r="D26"/>
    </row>
    <row r="27" spans="1:5" s="118" customFormat="1" ht="30" customHeight="1" x14ac:dyDescent="0.25">
      <c r="A27" s="161"/>
      <c r="B27" s="161"/>
      <c r="C27" s="161"/>
      <c r="D27"/>
    </row>
    <row r="28" spans="1:5" s="118" customFormat="1" ht="30" customHeight="1" x14ac:dyDescent="0.25">
      <c r="A28" s="161"/>
      <c r="B28" s="161"/>
      <c r="C28" s="161"/>
      <c r="D28"/>
    </row>
    <row r="29" spans="1:5" s="118" customFormat="1" ht="30" customHeight="1" x14ac:dyDescent="0.25">
      <c r="A29" s="161"/>
      <c r="B29" s="161"/>
      <c r="C29" s="161"/>
      <c r="D29"/>
    </row>
    <row r="30" spans="1:5" s="118" customFormat="1" ht="30" customHeight="1" x14ac:dyDescent="0.25">
      <c r="A30" s="161"/>
      <c r="B30" s="161"/>
      <c r="C30" s="161"/>
      <c r="D30"/>
    </row>
    <row r="31" spans="1:5" s="118" customFormat="1" ht="30" customHeight="1" x14ac:dyDescent="0.25">
      <c r="A31" s="161"/>
      <c r="B31" s="161"/>
      <c r="C31" s="161"/>
    </row>
    <row r="32" spans="1:5" s="118" customFormat="1" ht="30" customHeight="1" x14ac:dyDescent="0.25">
      <c r="A32" s="161"/>
      <c r="B32" s="161"/>
      <c r="C32" s="161"/>
      <c r="D32" s="161"/>
    </row>
    <row r="33" spans="1:4" s="118" customFormat="1" ht="27.75" customHeight="1" thickBot="1" x14ac:dyDescent="0.3">
      <c r="A33" s="468" t="s">
        <v>914</v>
      </c>
      <c r="B33" s="468"/>
      <c r="C33" s="468"/>
      <c r="D33" s="468"/>
    </row>
    <row r="34" spans="1:4" s="118" customFormat="1" x14ac:dyDescent="0.25">
      <c r="A34" s="65"/>
      <c r="B34" s="65"/>
      <c r="C34" s="65"/>
      <c r="D34" s="371" t="s">
        <v>920</v>
      </c>
    </row>
    <row r="35" spans="1:4" s="118" customFormat="1" ht="55.5" customHeight="1" x14ac:dyDescent="0.25">
      <c r="A35" s="164"/>
      <c r="B35" s="164"/>
      <c r="C35" s="164"/>
      <c r="D35" s="372" t="s">
        <v>921</v>
      </c>
    </row>
    <row r="36" spans="1:4" s="118" customFormat="1" ht="86.25" customHeight="1" x14ac:dyDescent="0.25">
      <c r="A36" s="164"/>
      <c r="B36" s="164"/>
      <c r="C36" s="164"/>
      <c r="D36" s="372" t="s">
        <v>922</v>
      </c>
    </row>
    <row r="37" spans="1:4" s="118" customFormat="1" ht="85.5" customHeight="1" x14ac:dyDescent="0.25">
      <c r="A37" s="164"/>
      <c r="B37" s="164"/>
      <c r="C37" s="164"/>
      <c r="D37" s="372" t="s">
        <v>923</v>
      </c>
    </row>
    <row r="38" spans="1:4" s="118" customFormat="1" ht="118.5" customHeight="1" x14ac:dyDescent="0.25">
      <c r="A38" s="164"/>
      <c r="B38" s="164"/>
      <c r="C38" s="164"/>
      <c r="D38" s="372" t="s">
        <v>924</v>
      </c>
    </row>
    <row r="39" spans="1:4" s="118" customFormat="1" ht="221.25" customHeight="1" x14ac:dyDescent="0.25">
      <c r="A39" s="164"/>
      <c r="B39" s="164"/>
      <c r="C39" s="164"/>
      <c r="D39" s="372" t="s">
        <v>925</v>
      </c>
    </row>
    <row r="40" spans="1:4" s="118" customFormat="1" ht="173.25" customHeight="1" thickBot="1" x14ac:dyDescent="0.3">
      <c r="A40" s="164"/>
      <c r="B40" s="164"/>
      <c r="C40" s="164"/>
      <c r="D40" s="373" t="s">
        <v>926</v>
      </c>
    </row>
    <row r="41" spans="1:4" s="118" customFormat="1" ht="30" customHeight="1" x14ac:dyDescent="0.25">
      <c r="A41" s="164"/>
      <c r="B41" s="164"/>
      <c r="C41" s="164"/>
      <c r="D41" s="164"/>
    </row>
    <row r="42" spans="1:4" x14ac:dyDescent="0.25">
      <c r="A42" s="462" t="s">
        <v>463</v>
      </c>
      <c r="B42" s="464"/>
      <c r="C42" s="464"/>
      <c r="D42" s="464"/>
    </row>
    <row r="43" spans="1:4" x14ac:dyDescent="0.25">
      <c r="A43" s="461" t="s">
        <v>464</v>
      </c>
      <c r="B43" s="462"/>
      <c r="C43" s="462"/>
      <c r="D43" s="462"/>
    </row>
    <row r="44" spans="1:4" ht="42" customHeight="1" x14ac:dyDescent="0.25">
      <c r="A44" s="460" t="s">
        <v>465</v>
      </c>
      <c r="B44" s="460"/>
      <c r="C44" s="460"/>
      <c r="D44" s="460"/>
    </row>
    <row r="45" spans="1:4" x14ac:dyDescent="0.25">
      <c r="D45" s="1"/>
    </row>
    <row r="46" spans="1:4" x14ac:dyDescent="0.25">
      <c r="D46" s="1"/>
    </row>
    <row r="47" spans="1:4" x14ac:dyDescent="0.25">
      <c r="D47" s="1"/>
    </row>
    <row r="48" spans="1:4" x14ac:dyDescent="0.25">
      <c r="D48" s="1"/>
    </row>
    <row r="49" spans="4:4" x14ac:dyDescent="0.25">
      <c r="D49" s="1"/>
    </row>
    <row r="50" spans="4:4" x14ac:dyDescent="0.25">
      <c r="D50" s="1"/>
    </row>
    <row r="51" spans="4:4" x14ac:dyDescent="0.25">
      <c r="D51" s="1"/>
    </row>
    <row r="52" spans="4:4" x14ac:dyDescent="0.25">
      <c r="D52" s="1"/>
    </row>
  </sheetData>
  <mergeCells count="21">
    <mergeCell ref="C6:E6"/>
    <mergeCell ref="A1:E1"/>
    <mergeCell ref="A2:E2"/>
    <mergeCell ref="A3:E3"/>
    <mergeCell ref="B4:E4"/>
    <mergeCell ref="B5:E5"/>
    <mergeCell ref="A7:D7"/>
    <mergeCell ref="A33:D33"/>
    <mergeCell ref="A8:E8"/>
    <mergeCell ref="A9:E9"/>
    <mergeCell ref="D20:E22"/>
    <mergeCell ref="A23:E23"/>
    <mergeCell ref="A44:D44"/>
    <mergeCell ref="A43:D43"/>
    <mergeCell ref="A13:D13"/>
    <mergeCell ref="A42:D42"/>
    <mergeCell ref="A11:E11"/>
    <mergeCell ref="A14:E14"/>
    <mergeCell ref="A16:E16"/>
    <mergeCell ref="A18:E18"/>
    <mergeCell ref="A19:E19"/>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I52"/>
  <sheetViews>
    <sheetView zoomScaleNormal="100" workbookViewId="0">
      <selection activeCell="C47" sqref="C47:F47"/>
    </sheetView>
  </sheetViews>
  <sheetFormatPr defaultRowHeight="15" x14ac:dyDescent="0.25"/>
  <cols>
    <col min="1" max="1" width="4.28515625" style="118" customWidth="1"/>
    <col min="2" max="2" width="49.85546875" style="118" customWidth="1"/>
    <col min="3" max="3" width="9.140625" style="118"/>
    <col min="4" max="4" width="15" style="118" customWidth="1"/>
    <col min="5" max="5" width="9.140625" style="118" customWidth="1"/>
    <col min="6" max="6" width="15" style="118" customWidth="1"/>
    <col min="7" max="7" width="9.140625" style="118"/>
    <col min="8" max="8" width="15" style="118" customWidth="1"/>
    <col min="9" max="9" width="18.85546875" style="118" customWidth="1"/>
    <col min="10" max="16384" width="9.140625" style="118"/>
  </cols>
  <sheetData>
    <row r="1" spans="1:9" x14ac:dyDescent="0.25">
      <c r="A1" s="661" t="s">
        <v>846</v>
      </c>
      <c r="B1" s="662"/>
      <c r="C1" s="663"/>
      <c r="D1" s="663"/>
      <c r="E1" s="663"/>
      <c r="F1" s="663"/>
      <c r="G1" s="663"/>
      <c r="H1" s="663"/>
      <c r="I1" s="663"/>
    </row>
    <row r="2" spans="1:9" x14ac:dyDescent="0.25">
      <c r="A2" s="400"/>
      <c r="B2" s="664" t="s">
        <v>900</v>
      </c>
      <c r="C2" s="664"/>
      <c r="D2" s="664"/>
      <c r="E2" s="664"/>
      <c r="F2" s="664"/>
      <c r="G2" s="664"/>
      <c r="H2" s="664"/>
      <c r="I2" s="665"/>
    </row>
    <row r="3" spans="1:9" ht="28.5" x14ac:dyDescent="0.25">
      <c r="A3" s="451"/>
      <c r="B3" s="422"/>
      <c r="C3" s="450" t="s">
        <v>248</v>
      </c>
      <c r="D3" s="450" t="s">
        <v>249</v>
      </c>
      <c r="E3" s="450" t="s">
        <v>248</v>
      </c>
      <c r="F3" s="450" t="s">
        <v>250</v>
      </c>
      <c r="G3" s="450" t="s">
        <v>248</v>
      </c>
      <c r="H3" s="450" t="s">
        <v>251</v>
      </c>
      <c r="I3" s="450" t="s">
        <v>252</v>
      </c>
    </row>
    <row r="4" spans="1:9" x14ac:dyDescent="0.25">
      <c r="A4" s="459"/>
      <c r="B4" s="458" t="s">
        <v>253</v>
      </c>
      <c r="C4" s="457"/>
      <c r="D4" s="195"/>
      <c r="E4" s="457"/>
      <c r="F4" s="196"/>
      <c r="G4" s="456"/>
      <c r="H4" s="196"/>
      <c r="I4" s="311">
        <f>+D4+F4+H4</f>
        <v>0</v>
      </c>
    </row>
    <row r="5" spans="1:9" x14ac:dyDescent="0.25">
      <c r="A5" s="455"/>
      <c r="B5" s="445" t="s">
        <v>254</v>
      </c>
      <c r="C5" s="454"/>
      <c r="D5" s="452"/>
      <c r="E5" s="454"/>
      <c r="F5" s="452"/>
      <c r="G5" s="453"/>
      <c r="H5" s="452"/>
      <c r="I5" s="311">
        <f>+D5+F5+H5</f>
        <v>0</v>
      </c>
    </row>
    <row r="6" spans="1:9" x14ac:dyDescent="0.25">
      <c r="A6" s="400"/>
      <c r="B6" s="666" t="s">
        <v>287</v>
      </c>
      <c r="C6" s="666"/>
      <c r="D6" s="666"/>
      <c r="E6" s="666"/>
      <c r="F6" s="666"/>
      <c r="G6" s="666"/>
      <c r="H6" s="666"/>
      <c r="I6" s="667"/>
    </row>
    <row r="7" spans="1:9" ht="28.5" x14ac:dyDescent="0.25">
      <c r="A7" s="451"/>
      <c r="B7" s="422"/>
      <c r="C7" s="450" t="s">
        <v>248</v>
      </c>
      <c r="D7" s="450" t="s">
        <v>249</v>
      </c>
      <c r="E7" s="450" t="s">
        <v>248</v>
      </c>
      <c r="F7" s="450" t="s">
        <v>250</v>
      </c>
      <c r="G7" s="450" t="s">
        <v>248</v>
      </c>
      <c r="H7" s="450" t="s">
        <v>251</v>
      </c>
      <c r="I7" s="450" t="s">
        <v>252</v>
      </c>
    </row>
    <row r="8" spans="1:9" x14ac:dyDescent="0.25">
      <c r="A8" s="449"/>
      <c r="B8" s="421" t="s">
        <v>255</v>
      </c>
      <c r="C8" s="419"/>
      <c r="D8" s="197"/>
      <c r="E8" s="448"/>
      <c r="F8" s="198"/>
      <c r="G8" s="447"/>
      <c r="H8" s="446"/>
      <c r="I8" s="311">
        <f>+D8+F8+H8</f>
        <v>0</v>
      </c>
    </row>
    <row r="9" spans="1:9" x14ac:dyDescent="0.25">
      <c r="A9" s="396"/>
      <c r="B9" s="414" t="s">
        <v>256</v>
      </c>
      <c r="C9" s="419"/>
      <c r="D9" s="197"/>
      <c r="E9" s="419"/>
      <c r="F9" s="198"/>
      <c r="G9" s="419"/>
      <c r="H9" s="199"/>
      <c r="I9" s="311">
        <f>+D9+F9+H9</f>
        <v>0</v>
      </c>
    </row>
    <row r="10" spans="1:9" x14ac:dyDescent="0.25">
      <c r="A10" s="396"/>
      <c r="B10" s="414" t="s">
        <v>257</v>
      </c>
      <c r="C10" s="419"/>
      <c r="D10" s="197"/>
      <c r="E10" s="442"/>
      <c r="F10" s="199"/>
      <c r="G10" s="442"/>
      <c r="H10" s="199"/>
      <c r="I10" s="311">
        <f>+D10+F10+H10</f>
        <v>0</v>
      </c>
    </row>
    <row r="11" spans="1:9" x14ac:dyDescent="0.25">
      <c r="A11" s="408"/>
      <c r="B11" s="445" t="s">
        <v>258</v>
      </c>
      <c r="C11" s="419"/>
      <c r="D11" s="197"/>
      <c r="E11" s="442"/>
      <c r="F11" s="199"/>
      <c r="G11" s="442"/>
      <c r="H11" s="199"/>
      <c r="I11" s="311">
        <f>+D11+F11+H11</f>
        <v>0</v>
      </c>
    </row>
    <row r="12" spans="1:9" x14ac:dyDescent="0.25">
      <c r="A12" s="408"/>
      <c r="B12" s="444" t="s">
        <v>259</v>
      </c>
      <c r="C12" s="419"/>
      <c r="D12" s="197"/>
      <c r="E12" s="442"/>
      <c r="F12" s="199"/>
      <c r="G12" s="442"/>
      <c r="H12" s="199"/>
      <c r="I12" s="311">
        <f>+D12+F12+H12</f>
        <v>0</v>
      </c>
    </row>
    <row r="13" spans="1:9" x14ac:dyDescent="0.25">
      <c r="A13" s="408"/>
      <c r="B13" s="443" t="s">
        <v>288</v>
      </c>
      <c r="C13" s="419"/>
      <c r="D13" s="197"/>
      <c r="E13" s="442"/>
      <c r="F13" s="199"/>
      <c r="G13" s="442"/>
      <c r="H13" s="199"/>
      <c r="I13" s="311">
        <f>+D13+F13+H13</f>
        <v>0</v>
      </c>
    </row>
    <row r="14" spans="1:9" x14ac:dyDescent="0.25">
      <c r="A14" s="408"/>
      <c r="B14" s="414" t="s">
        <v>289</v>
      </c>
      <c r="C14" s="419"/>
      <c r="D14" s="197"/>
      <c r="E14" s="442"/>
      <c r="F14" s="199"/>
      <c r="G14" s="442"/>
      <c r="H14" s="199"/>
      <c r="I14" s="311">
        <f>+D14+F14+H14</f>
        <v>0</v>
      </c>
    </row>
    <row r="15" spans="1:9" x14ac:dyDescent="0.25">
      <c r="A15" s="441" t="s">
        <v>899</v>
      </c>
      <c r="B15" s="399" t="s">
        <v>898</v>
      </c>
      <c r="C15" s="440"/>
      <c r="D15" s="440"/>
      <c r="E15" s="440"/>
      <c r="F15" s="440"/>
      <c r="G15" s="440"/>
      <c r="H15" s="440"/>
      <c r="I15" s="439"/>
    </row>
    <row r="16" spans="1:9" x14ac:dyDescent="0.25">
      <c r="A16" s="396"/>
      <c r="B16" s="421" t="s">
        <v>897</v>
      </c>
      <c r="C16" s="437"/>
      <c r="D16" s="197"/>
      <c r="E16" s="424"/>
      <c r="F16" s="199"/>
      <c r="G16" s="424"/>
      <c r="H16" s="200"/>
      <c r="I16" s="311">
        <f>+D16+F16+H16</f>
        <v>0</v>
      </c>
    </row>
    <row r="17" spans="1:9" x14ac:dyDescent="0.25">
      <c r="A17" s="408"/>
      <c r="B17" s="438" t="s">
        <v>260</v>
      </c>
      <c r="C17" s="437"/>
      <c r="D17" s="197"/>
      <c r="E17" s="424"/>
      <c r="F17" s="199"/>
      <c r="G17" s="424"/>
      <c r="H17" s="201"/>
      <c r="I17" s="311">
        <f>+D17+F17+H17</f>
        <v>0</v>
      </c>
    </row>
    <row r="18" spans="1:9" x14ac:dyDescent="0.25">
      <c r="A18" s="408"/>
      <c r="B18" s="414" t="s">
        <v>261</v>
      </c>
      <c r="C18" s="437"/>
      <c r="D18" s="197"/>
      <c r="E18" s="424"/>
      <c r="F18" s="199"/>
      <c r="G18" s="424"/>
      <c r="H18" s="199"/>
      <c r="I18" s="311">
        <f>+D18+F18+H18</f>
        <v>0</v>
      </c>
    </row>
    <row r="19" spans="1:9" x14ac:dyDescent="0.25">
      <c r="A19" s="400"/>
      <c r="B19" s="664" t="s">
        <v>262</v>
      </c>
      <c r="C19" s="664"/>
      <c r="D19" s="664"/>
      <c r="E19" s="664"/>
      <c r="F19" s="664"/>
      <c r="G19" s="664"/>
      <c r="H19" s="664"/>
      <c r="I19" s="665"/>
    </row>
    <row r="20" spans="1:9" x14ac:dyDescent="0.25">
      <c r="A20" s="408"/>
      <c r="B20" s="414" t="s">
        <v>290</v>
      </c>
      <c r="C20" s="436"/>
      <c r="D20" s="197"/>
      <c r="E20" s="424"/>
      <c r="F20" s="199"/>
      <c r="G20" s="424"/>
      <c r="H20" s="199"/>
      <c r="I20" s="311">
        <f>+D20+F20+H20</f>
        <v>0</v>
      </c>
    </row>
    <row r="21" spans="1:9" ht="28.5" x14ac:dyDescent="0.25">
      <c r="A21" s="403"/>
      <c r="B21" s="435" t="s">
        <v>835</v>
      </c>
      <c r="C21" s="434"/>
      <c r="D21" s="357"/>
      <c r="E21" s="433"/>
      <c r="F21" s="269"/>
      <c r="G21" s="433"/>
      <c r="H21" s="269"/>
      <c r="I21" s="311">
        <f>+D21+F21+H21</f>
        <v>0</v>
      </c>
    </row>
    <row r="22" spans="1:9" x14ac:dyDescent="0.25">
      <c r="A22" s="432"/>
      <c r="B22" s="664" t="s">
        <v>896</v>
      </c>
      <c r="C22" s="664"/>
      <c r="D22" s="664"/>
      <c r="E22" s="664"/>
      <c r="F22" s="664"/>
      <c r="G22" s="664"/>
      <c r="H22" s="664"/>
      <c r="I22" s="665"/>
    </row>
    <row r="23" spans="1:9" x14ac:dyDescent="0.25">
      <c r="A23" s="408"/>
      <c r="B23" s="431" t="s">
        <v>263</v>
      </c>
      <c r="C23" s="424"/>
      <c r="D23" s="198"/>
      <c r="E23" s="424"/>
      <c r="F23" s="199"/>
      <c r="G23" s="424"/>
      <c r="H23" s="199"/>
      <c r="I23" s="311">
        <f>+D23+F23+H23</f>
        <v>0</v>
      </c>
    </row>
    <row r="24" spans="1:9" x14ac:dyDescent="0.25">
      <c r="A24" s="430"/>
      <c r="B24" s="429" t="s">
        <v>895</v>
      </c>
      <c r="C24" s="428"/>
      <c r="D24" s="428"/>
      <c r="E24" s="428"/>
      <c r="F24" s="428"/>
      <c r="G24" s="428"/>
      <c r="H24" s="428"/>
      <c r="I24" s="427"/>
    </row>
    <row r="25" spans="1:9" x14ac:dyDescent="0.25">
      <c r="A25" s="426"/>
      <c r="B25" s="425" t="s">
        <v>264</v>
      </c>
      <c r="C25" s="424"/>
      <c r="D25" s="198"/>
      <c r="E25" s="424"/>
      <c r="F25" s="199"/>
      <c r="G25" s="424"/>
      <c r="H25" s="199"/>
      <c r="I25" s="311">
        <f>+D25+F25+H25</f>
        <v>0</v>
      </c>
    </row>
    <row r="26" spans="1:9" x14ac:dyDescent="0.25">
      <c r="A26" s="668" t="s">
        <v>265</v>
      </c>
      <c r="B26" s="669"/>
      <c r="C26" s="669"/>
      <c r="D26" s="669"/>
      <c r="E26" s="669"/>
      <c r="F26" s="669"/>
      <c r="G26" s="669"/>
      <c r="H26" s="669"/>
      <c r="I26" s="669"/>
    </row>
    <row r="27" spans="1:9" x14ac:dyDescent="0.25">
      <c r="A27" s="423"/>
      <c r="B27" s="664" t="s">
        <v>950</v>
      </c>
      <c r="C27" s="664"/>
      <c r="D27" s="664"/>
      <c r="E27" s="664"/>
      <c r="F27" s="664"/>
      <c r="G27" s="664"/>
      <c r="H27" s="664"/>
      <c r="I27" s="664"/>
    </row>
    <row r="28" spans="1:9" ht="28.5" x14ac:dyDescent="0.25">
      <c r="A28" s="423"/>
      <c r="B28" s="422"/>
      <c r="C28" s="409" t="s">
        <v>248</v>
      </c>
      <c r="D28" s="409" t="s">
        <v>249</v>
      </c>
      <c r="E28" s="409" t="s">
        <v>248</v>
      </c>
      <c r="F28" s="409" t="s">
        <v>250</v>
      </c>
      <c r="G28" s="409" t="s">
        <v>248</v>
      </c>
      <c r="H28" s="409" t="s">
        <v>251</v>
      </c>
      <c r="I28" s="409" t="s">
        <v>252</v>
      </c>
    </row>
    <row r="29" spans="1:9" x14ac:dyDescent="0.25">
      <c r="A29" s="396"/>
      <c r="B29" s="421" t="s">
        <v>266</v>
      </c>
      <c r="C29" s="420"/>
      <c r="D29" s="198"/>
      <c r="E29" s="419"/>
      <c r="F29" s="199"/>
      <c r="G29" s="419"/>
      <c r="H29" s="199"/>
      <c r="I29" s="311">
        <f>+D29+F29+H29</f>
        <v>0</v>
      </c>
    </row>
    <row r="30" spans="1:9" x14ac:dyDescent="0.25">
      <c r="A30" s="408"/>
      <c r="B30" s="414" t="s">
        <v>267</v>
      </c>
      <c r="C30" s="420"/>
      <c r="D30" s="198"/>
      <c r="E30" s="419"/>
      <c r="F30" s="199"/>
      <c r="G30" s="419"/>
      <c r="H30" s="199"/>
      <c r="I30" s="311">
        <f>+D30+F30+H30</f>
        <v>0</v>
      </c>
    </row>
    <row r="31" spans="1:9" x14ac:dyDescent="0.25">
      <c r="A31" s="408"/>
      <c r="B31" s="414" t="s">
        <v>268</v>
      </c>
      <c r="C31" s="420"/>
      <c r="D31" s="198"/>
      <c r="E31" s="419"/>
      <c r="F31" s="199"/>
      <c r="G31" s="419"/>
      <c r="H31" s="199"/>
      <c r="I31" s="311">
        <f>+D31+F31+H31</f>
        <v>0</v>
      </c>
    </row>
    <row r="32" spans="1:9" x14ac:dyDescent="0.25">
      <c r="A32" s="408"/>
      <c r="B32" s="414" t="s">
        <v>269</v>
      </c>
      <c r="C32" s="420"/>
      <c r="D32" s="198"/>
      <c r="E32" s="419"/>
      <c r="F32" s="199"/>
      <c r="G32" s="419"/>
      <c r="H32" s="199"/>
      <c r="I32" s="311">
        <f>+D32+F32+H32</f>
        <v>0</v>
      </c>
    </row>
    <row r="33" spans="1:9" x14ac:dyDescent="0.25">
      <c r="A33" s="408"/>
      <c r="B33" s="414" t="s">
        <v>270</v>
      </c>
      <c r="C33" s="420"/>
      <c r="D33" s="198"/>
      <c r="E33" s="419"/>
      <c r="F33" s="199"/>
      <c r="G33" s="419"/>
      <c r="H33" s="199"/>
      <c r="I33" s="311">
        <f>+D33+F33+H33</f>
        <v>0</v>
      </c>
    </row>
    <row r="34" spans="1:9" x14ac:dyDescent="0.25">
      <c r="A34" s="408"/>
      <c r="B34" s="414" t="s">
        <v>271</v>
      </c>
      <c r="C34" s="420"/>
      <c r="D34" s="198"/>
      <c r="E34" s="419"/>
      <c r="F34" s="199"/>
      <c r="G34" s="419"/>
      <c r="H34" s="199"/>
      <c r="I34" s="311">
        <f>+D34+F34+H34</f>
        <v>0</v>
      </c>
    </row>
    <row r="35" spans="1:9" x14ac:dyDescent="0.25">
      <c r="A35" s="408"/>
      <c r="B35" s="414" t="s">
        <v>272</v>
      </c>
      <c r="C35" s="420"/>
      <c r="D35" s="198"/>
      <c r="E35" s="419"/>
      <c r="F35" s="199"/>
      <c r="G35" s="419"/>
      <c r="H35" s="199"/>
      <c r="I35" s="311">
        <f>+D35+F35+H35</f>
        <v>0</v>
      </c>
    </row>
    <row r="36" spans="1:9" x14ac:dyDescent="0.25">
      <c r="A36" s="408"/>
      <c r="B36" s="414" t="s">
        <v>273</v>
      </c>
      <c r="C36" s="420"/>
      <c r="D36" s="198"/>
      <c r="E36" s="419"/>
      <c r="F36" s="199"/>
      <c r="G36" s="419"/>
      <c r="H36" s="199"/>
      <c r="I36" s="311">
        <f>+D36+F36+H36</f>
        <v>0</v>
      </c>
    </row>
    <row r="37" spans="1:9" x14ac:dyDescent="0.25">
      <c r="A37" s="670" t="s">
        <v>274</v>
      </c>
      <c r="B37" s="671"/>
      <c r="C37" s="671"/>
      <c r="D37" s="671"/>
      <c r="E37" s="671"/>
      <c r="F37" s="671"/>
      <c r="G37" s="671"/>
      <c r="H37" s="671"/>
      <c r="I37" s="672"/>
    </row>
    <row r="38" spans="1:9" x14ac:dyDescent="0.25">
      <c r="A38" s="418"/>
      <c r="B38" s="417" t="s">
        <v>275</v>
      </c>
      <c r="C38" s="416"/>
      <c r="D38" s="198"/>
      <c r="E38" s="416"/>
      <c r="F38" s="199"/>
      <c r="G38" s="415"/>
      <c r="H38" s="356"/>
      <c r="I38" s="311">
        <f>+D38+F38+H38</f>
        <v>0</v>
      </c>
    </row>
    <row r="39" spans="1:9" x14ac:dyDescent="0.25">
      <c r="A39" s="396"/>
      <c r="B39" s="414" t="s">
        <v>276</v>
      </c>
      <c r="C39" s="413"/>
      <c r="D39" s="355"/>
      <c r="E39" s="413"/>
      <c r="F39" s="200"/>
      <c r="G39" s="413"/>
      <c r="H39" s="354"/>
      <c r="I39" s="311">
        <f>+D39+F39+H39</f>
        <v>0</v>
      </c>
    </row>
    <row r="40" spans="1:9" x14ac:dyDescent="0.25">
      <c r="A40" s="673" t="s">
        <v>277</v>
      </c>
      <c r="B40" s="674"/>
      <c r="C40" s="202">
        <f>SUM(C8:C14,C29:C36)</f>
        <v>0</v>
      </c>
      <c r="D40" s="203">
        <f>SUM(D4:D5,D8:D14,D16:D18,D20:D21,D23,D25,D29:D36,D38:D39)</f>
        <v>0</v>
      </c>
      <c r="E40" s="202">
        <f>SUM(E8:E14,E29:E36)</f>
        <v>0</v>
      </c>
      <c r="F40" s="203">
        <f>SUM(F4:F5,F8:F14,F16:F18,F20:F21,F23,F25,F29:F36,F38:F39)</f>
        <v>0</v>
      </c>
      <c r="G40" s="202">
        <f>SUM(G8:G14,G29:G36)</f>
        <v>0</v>
      </c>
      <c r="H40" s="203">
        <f>SUM(H4:H5,H8:H14,H16:H18,H20:H21,H23,H25,H29:H36,H38:H39)</f>
        <v>0</v>
      </c>
      <c r="I40" s="203">
        <f>SUM(I4:I5,I8:I14,I16:I18,I20:I21,I23,I25,I29:I36,I38:I39)</f>
        <v>0</v>
      </c>
    </row>
    <row r="41" spans="1:9" x14ac:dyDescent="0.25">
      <c r="A41" s="412"/>
      <c r="B41" s="411"/>
      <c r="C41" s="204"/>
      <c r="D41" s="205"/>
      <c r="E41" s="204"/>
      <c r="F41" s="205"/>
      <c r="G41" s="204"/>
      <c r="H41" s="205"/>
      <c r="I41" s="206"/>
    </row>
    <row r="42" spans="1:9" x14ac:dyDescent="0.25">
      <c r="A42" s="675" t="s">
        <v>278</v>
      </c>
      <c r="B42" s="676"/>
      <c r="C42" s="676"/>
      <c r="D42" s="676"/>
      <c r="E42" s="676"/>
      <c r="F42" s="676"/>
      <c r="G42" s="676"/>
      <c r="H42" s="676"/>
      <c r="I42" s="677"/>
    </row>
    <row r="43" spans="1:9" x14ac:dyDescent="0.25">
      <c r="A43" s="400"/>
      <c r="B43" s="399" t="s">
        <v>9</v>
      </c>
      <c r="C43" s="678"/>
      <c r="D43" s="679"/>
      <c r="E43" s="679"/>
      <c r="F43" s="680"/>
      <c r="G43" s="410" t="s">
        <v>248</v>
      </c>
      <c r="H43" s="409" t="s">
        <v>251</v>
      </c>
      <c r="I43" s="409" t="s">
        <v>279</v>
      </c>
    </row>
    <row r="44" spans="1:9" x14ac:dyDescent="0.25">
      <c r="A44" s="408"/>
      <c r="B44" s="407" t="s">
        <v>280</v>
      </c>
      <c r="C44" s="681"/>
      <c r="D44" s="682"/>
      <c r="E44" s="682"/>
      <c r="F44" s="683"/>
      <c r="G44" s="406"/>
      <c r="H44" s="199"/>
      <c r="I44" s="311">
        <f>H44</f>
        <v>0</v>
      </c>
    </row>
    <row r="45" spans="1:9" x14ac:dyDescent="0.25">
      <c r="A45" s="403"/>
      <c r="B45" s="402" t="s">
        <v>281</v>
      </c>
      <c r="C45" s="681"/>
      <c r="D45" s="682"/>
      <c r="E45" s="682"/>
      <c r="F45" s="683"/>
      <c r="G45" s="405"/>
      <c r="H45" s="201"/>
      <c r="I45" s="311">
        <f>H45</f>
        <v>0</v>
      </c>
    </row>
    <row r="46" spans="1:9" x14ac:dyDescent="0.25">
      <c r="A46" s="404"/>
      <c r="B46" s="399" t="s">
        <v>282</v>
      </c>
      <c r="C46" s="681"/>
      <c r="D46" s="682"/>
      <c r="E46" s="682"/>
      <c r="F46" s="683"/>
      <c r="G46" s="398"/>
      <c r="H46" s="397"/>
      <c r="I46" s="311">
        <f>H46</f>
        <v>0</v>
      </c>
    </row>
    <row r="47" spans="1:9" x14ac:dyDescent="0.25">
      <c r="A47" s="403"/>
      <c r="B47" s="402" t="s">
        <v>283</v>
      </c>
      <c r="C47" s="681"/>
      <c r="D47" s="682"/>
      <c r="E47" s="682"/>
      <c r="F47" s="683"/>
      <c r="G47" s="401"/>
      <c r="H47" s="269"/>
      <c r="I47" s="311">
        <f>H47</f>
        <v>0</v>
      </c>
    </row>
    <row r="48" spans="1:9" x14ac:dyDescent="0.25">
      <c r="A48" s="400"/>
      <c r="B48" s="399" t="s">
        <v>11</v>
      </c>
      <c r="C48" s="681"/>
      <c r="D48" s="682"/>
      <c r="E48" s="682"/>
      <c r="F48" s="683"/>
      <c r="G48" s="398"/>
      <c r="H48" s="397"/>
      <c r="I48" s="311">
        <f>H48</f>
        <v>0</v>
      </c>
    </row>
    <row r="49" spans="1:9" x14ac:dyDescent="0.25">
      <c r="A49" s="396"/>
      <c r="B49" s="395" t="s">
        <v>284</v>
      </c>
      <c r="C49" s="681"/>
      <c r="D49" s="682"/>
      <c r="E49" s="682"/>
      <c r="F49" s="683"/>
      <c r="G49" s="394"/>
      <c r="H49" s="200"/>
      <c r="I49" s="311">
        <f>H49</f>
        <v>0</v>
      </c>
    </row>
    <row r="50" spans="1:9" x14ac:dyDescent="0.25">
      <c r="A50" s="686" t="s">
        <v>285</v>
      </c>
      <c r="B50" s="687"/>
      <c r="C50" s="688"/>
      <c r="D50" s="689"/>
      <c r="E50" s="689"/>
      <c r="F50" s="689"/>
      <c r="G50" s="392">
        <f>SUM(G44:G49)</f>
        <v>0</v>
      </c>
      <c r="H50" s="353">
        <f>SUM(H44:H49)</f>
        <v>0</v>
      </c>
      <c r="I50" s="353">
        <f>SUM(I44:I49)</f>
        <v>0</v>
      </c>
    </row>
    <row r="51" spans="1:9" x14ac:dyDescent="0.25">
      <c r="A51" s="690" t="s">
        <v>949</v>
      </c>
      <c r="B51" s="690"/>
      <c r="C51" s="393"/>
      <c r="D51" s="393"/>
      <c r="E51" s="393"/>
      <c r="F51" s="393"/>
      <c r="G51" s="392">
        <f>SUM(G45:G50)</f>
        <v>0</v>
      </c>
      <c r="H51" s="195"/>
      <c r="I51" s="195">
        <f>SUM(H51)</f>
        <v>0</v>
      </c>
    </row>
    <row r="52" spans="1:9" x14ac:dyDescent="0.25">
      <c r="A52" s="684" t="s">
        <v>286</v>
      </c>
      <c r="B52" s="685"/>
      <c r="C52" s="391">
        <f>SUM(C40,C51)</f>
        <v>0</v>
      </c>
      <c r="D52" s="207">
        <f>SUM(D40,D51)</f>
        <v>0</v>
      </c>
      <c r="E52" s="391">
        <f>SUM(E40,E51)</f>
        <v>0</v>
      </c>
      <c r="F52" s="207">
        <f>SUM(F40,F51)</f>
        <v>0</v>
      </c>
      <c r="G52" s="391">
        <f>SUM(G40,G50,G51)</f>
        <v>0</v>
      </c>
      <c r="H52" s="391">
        <f>SUM(H40,H50,H51)</f>
        <v>0</v>
      </c>
      <c r="I52" s="391">
        <f>SUM(I40,I50,I51)</f>
        <v>0</v>
      </c>
    </row>
  </sheetData>
  <mergeCells count="21">
    <mergeCell ref="A1:I1"/>
    <mergeCell ref="B2:I2"/>
    <mergeCell ref="B6:I6"/>
    <mergeCell ref="B19:I19"/>
    <mergeCell ref="B22:I22"/>
    <mergeCell ref="A26:I26"/>
    <mergeCell ref="B27:I27"/>
    <mergeCell ref="A37:I37"/>
    <mergeCell ref="A40:B40"/>
    <mergeCell ref="A42:I42"/>
    <mergeCell ref="C43:F43"/>
    <mergeCell ref="C44:F44"/>
    <mergeCell ref="A52:B52"/>
    <mergeCell ref="C45:F45"/>
    <mergeCell ref="C46:F46"/>
    <mergeCell ref="C47:F47"/>
    <mergeCell ref="C48:F48"/>
    <mergeCell ref="C49:F49"/>
    <mergeCell ref="A50:B50"/>
    <mergeCell ref="C50:F50"/>
    <mergeCell ref="A51:B51"/>
  </mergeCells>
  <pageMargins left="0.3" right="0.3" top="1" bottom="0.75" header="0.3" footer="0.3"/>
  <pageSetup scale="76" orientation="landscape"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176"/>
  <sheetViews>
    <sheetView workbookViewId="0">
      <selection activeCell="A52" sqref="A52:B52"/>
    </sheetView>
  </sheetViews>
  <sheetFormatPr defaultRowHeight="15" x14ac:dyDescent="0.25"/>
  <cols>
    <col min="1" max="1" width="33.85546875" style="118" customWidth="1"/>
    <col min="2" max="2" width="32.42578125" style="118" customWidth="1"/>
    <col min="3" max="16384" width="9.140625" style="118"/>
  </cols>
  <sheetData>
    <row r="1" spans="1:2" x14ac:dyDescent="0.25">
      <c r="A1" s="189" t="s">
        <v>484</v>
      </c>
      <c r="B1" s="189" t="s">
        <v>485</v>
      </c>
    </row>
    <row r="2" spans="1:2" x14ac:dyDescent="0.25">
      <c r="A2" s="190" t="s">
        <v>486</v>
      </c>
      <c r="B2" s="191" t="s">
        <v>487</v>
      </c>
    </row>
    <row r="3" spans="1:2" x14ac:dyDescent="0.25">
      <c r="A3" s="190" t="s">
        <v>488</v>
      </c>
      <c r="B3" s="191" t="s">
        <v>489</v>
      </c>
    </row>
    <row r="4" spans="1:2" x14ac:dyDescent="0.25">
      <c r="A4" s="190" t="s">
        <v>490</v>
      </c>
      <c r="B4" s="191" t="s">
        <v>491</v>
      </c>
    </row>
    <row r="5" spans="1:2" x14ac:dyDescent="0.25">
      <c r="A5" s="190" t="s">
        <v>492</v>
      </c>
      <c r="B5" s="191" t="s">
        <v>493</v>
      </c>
    </row>
    <row r="6" spans="1:2" x14ac:dyDescent="0.25">
      <c r="A6" s="190" t="s">
        <v>494</v>
      </c>
      <c r="B6" s="191" t="s">
        <v>495</v>
      </c>
    </row>
    <row r="7" spans="1:2" x14ac:dyDescent="0.25">
      <c r="A7" s="190" t="s">
        <v>496</v>
      </c>
      <c r="B7" s="191" t="s">
        <v>497</v>
      </c>
    </row>
    <row r="8" spans="1:2" x14ac:dyDescent="0.25">
      <c r="A8" s="190" t="s">
        <v>498</v>
      </c>
      <c r="B8" s="191" t="s">
        <v>499</v>
      </c>
    </row>
    <row r="9" spans="1:2" x14ac:dyDescent="0.25">
      <c r="A9" s="190" t="s">
        <v>500</v>
      </c>
      <c r="B9" s="191" t="s">
        <v>501</v>
      </c>
    </row>
    <row r="10" spans="1:2" x14ac:dyDescent="0.25">
      <c r="A10" s="190" t="s">
        <v>502</v>
      </c>
      <c r="B10" s="191" t="s">
        <v>503</v>
      </c>
    </row>
    <row r="11" spans="1:2" x14ac:dyDescent="0.25">
      <c r="A11" s="190" t="s">
        <v>504</v>
      </c>
      <c r="B11" s="191" t="s">
        <v>505</v>
      </c>
    </row>
    <row r="12" spans="1:2" x14ac:dyDescent="0.25">
      <c r="A12" s="190" t="s">
        <v>506</v>
      </c>
      <c r="B12" s="191" t="s">
        <v>507</v>
      </c>
    </row>
    <row r="13" spans="1:2" x14ac:dyDescent="0.25">
      <c r="A13" s="190" t="s">
        <v>508</v>
      </c>
      <c r="B13" s="191" t="s">
        <v>509</v>
      </c>
    </row>
    <row r="14" spans="1:2" x14ac:dyDescent="0.25">
      <c r="A14" s="190" t="s">
        <v>510</v>
      </c>
      <c r="B14" s="191" t="s">
        <v>511</v>
      </c>
    </row>
    <row r="15" spans="1:2" x14ac:dyDescent="0.25">
      <c r="A15" s="190" t="s">
        <v>512</v>
      </c>
      <c r="B15" s="191" t="s">
        <v>513</v>
      </c>
    </row>
    <row r="16" spans="1:2" x14ac:dyDescent="0.25">
      <c r="A16" s="190" t="s">
        <v>514</v>
      </c>
      <c r="B16" s="191" t="s">
        <v>515</v>
      </c>
    </row>
    <row r="17" spans="1:2" x14ac:dyDescent="0.25">
      <c r="A17" s="190" t="s">
        <v>516</v>
      </c>
      <c r="B17" s="191" t="s">
        <v>517</v>
      </c>
    </row>
    <row r="18" spans="1:2" x14ac:dyDescent="0.25">
      <c r="A18" s="190" t="s">
        <v>518</v>
      </c>
      <c r="B18" s="191" t="s">
        <v>519</v>
      </c>
    </row>
    <row r="19" spans="1:2" x14ac:dyDescent="0.25">
      <c r="A19" s="190" t="s">
        <v>520</v>
      </c>
      <c r="B19" s="191" t="s">
        <v>521</v>
      </c>
    </row>
    <row r="20" spans="1:2" x14ac:dyDescent="0.25">
      <c r="A20" s="190" t="s">
        <v>522</v>
      </c>
      <c r="B20" s="191" t="s">
        <v>523</v>
      </c>
    </row>
    <row r="21" spans="1:2" x14ac:dyDescent="0.25">
      <c r="A21" s="190" t="s">
        <v>524</v>
      </c>
      <c r="B21" s="191" t="s">
        <v>525</v>
      </c>
    </row>
    <row r="22" spans="1:2" x14ac:dyDescent="0.25">
      <c r="A22" s="190" t="s">
        <v>526</v>
      </c>
      <c r="B22" s="191" t="s">
        <v>527</v>
      </c>
    </row>
    <row r="23" spans="1:2" x14ac:dyDescent="0.25">
      <c r="A23" s="190" t="s">
        <v>528</v>
      </c>
      <c r="B23" s="191" t="s">
        <v>529</v>
      </c>
    </row>
    <row r="24" spans="1:2" x14ac:dyDescent="0.25">
      <c r="A24" s="190" t="s">
        <v>530</v>
      </c>
      <c r="B24" s="191" t="s">
        <v>531</v>
      </c>
    </row>
    <row r="25" spans="1:2" x14ac:dyDescent="0.25">
      <c r="A25" s="190" t="s">
        <v>532</v>
      </c>
      <c r="B25" s="191" t="s">
        <v>533</v>
      </c>
    </row>
    <row r="26" spans="1:2" x14ac:dyDescent="0.25">
      <c r="A26" s="190" t="s">
        <v>534</v>
      </c>
      <c r="B26" s="191" t="s">
        <v>535</v>
      </c>
    </row>
    <row r="27" spans="1:2" x14ac:dyDescent="0.25">
      <c r="A27" s="190" t="s">
        <v>536</v>
      </c>
      <c r="B27" s="191" t="s">
        <v>537</v>
      </c>
    </row>
    <row r="28" spans="1:2" x14ac:dyDescent="0.25">
      <c r="A28" s="190" t="s">
        <v>538</v>
      </c>
      <c r="B28" s="191" t="s">
        <v>539</v>
      </c>
    </row>
    <row r="29" spans="1:2" x14ac:dyDescent="0.25">
      <c r="A29" s="190" t="s">
        <v>540</v>
      </c>
      <c r="B29" s="191" t="s">
        <v>541</v>
      </c>
    </row>
    <row r="30" spans="1:2" x14ac:dyDescent="0.25">
      <c r="A30" s="190" t="s">
        <v>542</v>
      </c>
      <c r="B30" s="192" t="s">
        <v>543</v>
      </c>
    </row>
    <row r="31" spans="1:2" x14ac:dyDescent="0.25">
      <c r="A31" s="190" t="s">
        <v>544</v>
      </c>
      <c r="B31" s="191" t="s">
        <v>545</v>
      </c>
    </row>
    <row r="32" spans="1:2" x14ac:dyDescent="0.25">
      <c r="A32" s="190" t="s">
        <v>546</v>
      </c>
      <c r="B32" s="191" t="s">
        <v>501</v>
      </c>
    </row>
    <row r="33" spans="1:2" x14ac:dyDescent="0.25">
      <c r="A33" s="190" t="s">
        <v>547</v>
      </c>
      <c r="B33" s="191" t="s">
        <v>548</v>
      </c>
    </row>
    <row r="34" spans="1:2" x14ac:dyDescent="0.25">
      <c r="A34" s="190" t="s">
        <v>549</v>
      </c>
      <c r="B34" s="191" t="s">
        <v>550</v>
      </c>
    </row>
    <row r="35" spans="1:2" x14ac:dyDescent="0.25">
      <c r="A35" s="190" t="s">
        <v>551</v>
      </c>
      <c r="B35" s="191" t="s">
        <v>552</v>
      </c>
    </row>
    <row r="36" spans="1:2" x14ac:dyDescent="0.25">
      <c r="A36" s="190" t="s">
        <v>553</v>
      </c>
      <c r="B36" s="191" t="s">
        <v>554</v>
      </c>
    </row>
    <row r="37" spans="1:2" x14ac:dyDescent="0.25">
      <c r="A37" s="190" t="s">
        <v>555</v>
      </c>
      <c r="B37" s="191" t="s">
        <v>556</v>
      </c>
    </row>
    <row r="38" spans="1:2" x14ac:dyDescent="0.25">
      <c r="A38" s="190" t="s">
        <v>557</v>
      </c>
      <c r="B38" s="191" t="s">
        <v>558</v>
      </c>
    </row>
    <row r="39" spans="1:2" x14ac:dyDescent="0.25">
      <c r="A39" s="190" t="s">
        <v>559</v>
      </c>
      <c r="B39" s="191" t="s">
        <v>560</v>
      </c>
    </row>
    <row r="40" spans="1:2" x14ac:dyDescent="0.25">
      <c r="A40" s="190" t="s">
        <v>561</v>
      </c>
      <c r="B40" s="192" t="s">
        <v>562</v>
      </c>
    </row>
    <row r="41" spans="1:2" x14ac:dyDescent="0.25">
      <c r="A41" s="190" t="s">
        <v>563</v>
      </c>
      <c r="B41" s="191" t="s">
        <v>564</v>
      </c>
    </row>
    <row r="42" spans="1:2" x14ac:dyDescent="0.25">
      <c r="A42" s="190" t="s">
        <v>565</v>
      </c>
      <c r="B42" s="191" t="s">
        <v>566</v>
      </c>
    </row>
    <row r="43" spans="1:2" x14ac:dyDescent="0.25">
      <c r="A43" s="190" t="s">
        <v>567</v>
      </c>
      <c r="B43" s="191" t="s">
        <v>568</v>
      </c>
    </row>
    <row r="44" spans="1:2" x14ac:dyDescent="0.25">
      <c r="A44" s="190" t="s">
        <v>569</v>
      </c>
      <c r="B44" s="191" t="s">
        <v>570</v>
      </c>
    </row>
    <row r="45" spans="1:2" x14ac:dyDescent="0.25">
      <c r="A45" s="190" t="s">
        <v>571</v>
      </c>
      <c r="B45" s="191" t="s">
        <v>572</v>
      </c>
    </row>
    <row r="46" spans="1:2" x14ac:dyDescent="0.25">
      <c r="A46" s="190" t="s">
        <v>573</v>
      </c>
      <c r="B46" s="191" t="s">
        <v>574</v>
      </c>
    </row>
    <row r="47" spans="1:2" x14ac:dyDescent="0.25">
      <c r="A47" s="190" t="s">
        <v>575</v>
      </c>
      <c r="B47" s="191" t="s">
        <v>576</v>
      </c>
    </row>
    <row r="48" spans="1:2" x14ac:dyDescent="0.25">
      <c r="A48" s="190" t="s">
        <v>577</v>
      </c>
      <c r="B48" s="191" t="s">
        <v>578</v>
      </c>
    </row>
    <row r="49" spans="1:2" x14ac:dyDescent="0.25">
      <c r="A49" s="190" t="s">
        <v>579</v>
      </c>
      <c r="B49" s="191" t="s">
        <v>580</v>
      </c>
    </row>
    <row r="50" spans="1:2" x14ac:dyDescent="0.25">
      <c r="A50" s="190" t="s">
        <v>581</v>
      </c>
      <c r="B50" s="191" t="s">
        <v>582</v>
      </c>
    </row>
    <row r="51" spans="1:2" x14ac:dyDescent="0.25">
      <c r="A51" s="190" t="s">
        <v>583</v>
      </c>
      <c r="B51" s="191" t="s">
        <v>584</v>
      </c>
    </row>
    <row r="52" spans="1:2" x14ac:dyDescent="0.25">
      <c r="A52" s="190" t="s">
        <v>585</v>
      </c>
      <c r="B52" s="191" t="s">
        <v>586</v>
      </c>
    </row>
    <row r="53" spans="1:2" x14ac:dyDescent="0.25">
      <c r="A53" s="190" t="s">
        <v>587</v>
      </c>
      <c r="B53" s="191" t="s">
        <v>588</v>
      </c>
    </row>
    <row r="54" spans="1:2" x14ac:dyDescent="0.25">
      <c r="A54" s="190" t="s">
        <v>589</v>
      </c>
      <c r="B54" s="191" t="s">
        <v>590</v>
      </c>
    </row>
    <row r="55" spans="1:2" x14ac:dyDescent="0.25">
      <c r="A55" s="190" t="s">
        <v>591</v>
      </c>
      <c r="B55" s="191" t="s">
        <v>592</v>
      </c>
    </row>
    <row r="56" spans="1:2" x14ac:dyDescent="0.25">
      <c r="A56" s="190" t="s">
        <v>593</v>
      </c>
      <c r="B56" s="191" t="s">
        <v>594</v>
      </c>
    </row>
    <row r="57" spans="1:2" x14ac:dyDescent="0.25">
      <c r="A57" s="190" t="s">
        <v>595</v>
      </c>
      <c r="B57" s="191" t="s">
        <v>596</v>
      </c>
    </row>
    <row r="58" spans="1:2" x14ac:dyDescent="0.25">
      <c r="A58" s="190" t="s">
        <v>597</v>
      </c>
      <c r="B58" s="191" t="s">
        <v>598</v>
      </c>
    </row>
    <row r="59" spans="1:2" x14ac:dyDescent="0.25">
      <c r="A59" s="190" t="s">
        <v>599</v>
      </c>
      <c r="B59" s="191" t="s">
        <v>600</v>
      </c>
    </row>
    <row r="60" spans="1:2" x14ac:dyDescent="0.25">
      <c r="A60" s="190" t="s">
        <v>601</v>
      </c>
      <c r="B60" s="191" t="s">
        <v>602</v>
      </c>
    </row>
    <row r="61" spans="1:2" x14ac:dyDescent="0.25">
      <c r="A61" s="190" t="s">
        <v>603</v>
      </c>
      <c r="B61" s="191" t="s">
        <v>604</v>
      </c>
    </row>
    <row r="62" spans="1:2" x14ac:dyDescent="0.25">
      <c r="A62" s="190" t="s">
        <v>605</v>
      </c>
      <c r="B62" s="191" t="s">
        <v>606</v>
      </c>
    </row>
    <row r="63" spans="1:2" x14ac:dyDescent="0.25">
      <c r="A63" s="190" t="s">
        <v>607</v>
      </c>
      <c r="B63" s="191" t="s">
        <v>608</v>
      </c>
    </row>
    <row r="64" spans="1:2" x14ac:dyDescent="0.25">
      <c r="A64" s="190" t="s">
        <v>609</v>
      </c>
      <c r="B64" s="191" t="s">
        <v>610</v>
      </c>
    </row>
    <row r="65" spans="1:2" x14ac:dyDescent="0.25">
      <c r="A65" s="190" t="s">
        <v>611</v>
      </c>
      <c r="B65" s="191" t="s">
        <v>612</v>
      </c>
    </row>
    <row r="66" spans="1:2" x14ac:dyDescent="0.25">
      <c r="A66" s="190" t="s">
        <v>613</v>
      </c>
      <c r="B66" s="191" t="s">
        <v>614</v>
      </c>
    </row>
    <row r="67" spans="1:2" x14ac:dyDescent="0.25">
      <c r="A67" s="190" t="s">
        <v>615</v>
      </c>
      <c r="B67" s="191" t="s">
        <v>616</v>
      </c>
    </row>
    <row r="68" spans="1:2" x14ac:dyDescent="0.25">
      <c r="A68" s="190" t="s">
        <v>617</v>
      </c>
      <c r="B68" s="191" t="s">
        <v>618</v>
      </c>
    </row>
    <row r="69" spans="1:2" x14ac:dyDescent="0.25">
      <c r="A69" s="190" t="s">
        <v>619</v>
      </c>
      <c r="B69" s="191" t="s">
        <v>620</v>
      </c>
    </row>
    <row r="70" spans="1:2" x14ac:dyDescent="0.25">
      <c r="A70" s="190" t="s">
        <v>621</v>
      </c>
      <c r="B70" s="191" t="s">
        <v>622</v>
      </c>
    </row>
    <row r="71" spans="1:2" x14ac:dyDescent="0.25">
      <c r="A71" s="190" t="s">
        <v>623</v>
      </c>
      <c r="B71" s="191" t="s">
        <v>624</v>
      </c>
    </row>
    <row r="72" spans="1:2" x14ac:dyDescent="0.25">
      <c r="A72" s="190" t="s">
        <v>625</v>
      </c>
      <c r="B72" s="191" t="s">
        <v>626</v>
      </c>
    </row>
    <row r="73" spans="1:2" x14ac:dyDescent="0.25">
      <c r="A73" s="190" t="s">
        <v>627</v>
      </c>
      <c r="B73" s="191" t="s">
        <v>628</v>
      </c>
    </row>
    <row r="74" spans="1:2" x14ac:dyDescent="0.25">
      <c r="A74" s="190" t="s">
        <v>629</v>
      </c>
      <c r="B74" s="191" t="s">
        <v>630</v>
      </c>
    </row>
    <row r="75" spans="1:2" x14ac:dyDescent="0.25">
      <c r="A75" s="190" t="s">
        <v>631</v>
      </c>
      <c r="B75" s="191" t="s">
        <v>632</v>
      </c>
    </row>
    <row r="76" spans="1:2" x14ac:dyDescent="0.25">
      <c r="A76" s="190" t="s">
        <v>633</v>
      </c>
      <c r="B76" s="191" t="s">
        <v>634</v>
      </c>
    </row>
    <row r="77" spans="1:2" x14ac:dyDescent="0.25">
      <c r="A77" s="190" t="s">
        <v>635</v>
      </c>
      <c r="B77" s="191" t="s">
        <v>636</v>
      </c>
    </row>
    <row r="78" spans="1:2" x14ac:dyDescent="0.25">
      <c r="A78" s="190" t="s">
        <v>637</v>
      </c>
      <c r="B78" s="191" t="s">
        <v>638</v>
      </c>
    </row>
    <row r="79" spans="1:2" x14ac:dyDescent="0.25">
      <c r="A79" s="190" t="s">
        <v>639</v>
      </c>
      <c r="B79" s="191" t="s">
        <v>640</v>
      </c>
    </row>
    <row r="80" spans="1:2" x14ac:dyDescent="0.25">
      <c r="A80" s="190" t="s">
        <v>641</v>
      </c>
      <c r="B80" s="191" t="s">
        <v>642</v>
      </c>
    </row>
    <row r="81" spans="1:2" x14ac:dyDescent="0.25">
      <c r="A81" s="190" t="s">
        <v>643</v>
      </c>
      <c r="B81" s="191" t="s">
        <v>644</v>
      </c>
    </row>
    <row r="82" spans="1:2" x14ac:dyDescent="0.25">
      <c r="A82" s="190" t="s">
        <v>645</v>
      </c>
      <c r="B82" s="191" t="s">
        <v>646</v>
      </c>
    </row>
    <row r="83" spans="1:2" x14ac:dyDescent="0.25">
      <c r="A83" s="190" t="s">
        <v>647</v>
      </c>
      <c r="B83" s="191" t="s">
        <v>648</v>
      </c>
    </row>
    <row r="84" spans="1:2" x14ac:dyDescent="0.25">
      <c r="A84" s="190" t="s">
        <v>649</v>
      </c>
      <c r="B84" s="191" t="s">
        <v>650</v>
      </c>
    </row>
    <row r="85" spans="1:2" x14ac:dyDescent="0.25">
      <c r="A85" s="190" t="s">
        <v>651</v>
      </c>
      <c r="B85" s="191" t="s">
        <v>652</v>
      </c>
    </row>
    <row r="86" spans="1:2" x14ac:dyDescent="0.25">
      <c r="A86" s="190" t="s">
        <v>653</v>
      </c>
      <c r="B86" s="191" t="s">
        <v>654</v>
      </c>
    </row>
    <row r="87" spans="1:2" x14ac:dyDescent="0.25">
      <c r="A87" s="190" t="s">
        <v>655</v>
      </c>
      <c r="B87" s="191" t="s">
        <v>656</v>
      </c>
    </row>
    <row r="88" spans="1:2" x14ac:dyDescent="0.25">
      <c r="A88" s="190" t="s">
        <v>657</v>
      </c>
      <c r="B88" s="191" t="s">
        <v>658</v>
      </c>
    </row>
    <row r="89" spans="1:2" x14ac:dyDescent="0.25">
      <c r="A89" s="190" t="s">
        <v>659</v>
      </c>
      <c r="B89" s="191" t="s">
        <v>660</v>
      </c>
    </row>
    <row r="90" spans="1:2" x14ac:dyDescent="0.25">
      <c r="A90" s="190" t="s">
        <v>661</v>
      </c>
      <c r="B90" s="191" t="s">
        <v>662</v>
      </c>
    </row>
    <row r="91" spans="1:2" x14ac:dyDescent="0.25">
      <c r="A91" s="193" t="s">
        <v>663</v>
      </c>
      <c r="B91" s="191" t="s">
        <v>664</v>
      </c>
    </row>
    <row r="92" spans="1:2" x14ac:dyDescent="0.25">
      <c r="A92" s="190" t="s">
        <v>665</v>
      </c>
      <c r="B92" s="191" t="s">
        <v>666</v>
      </c>
    </row>
    <row r="93" spans="1:2" x14ac:dyDescent="0.25">
      <c r="A93" s="190" t="s">
        <v>667</v>
      </c>
      <c r="B93" s="191" t="s">
        <v>668</v>
      </c>
    </row>
    <row r="94" spans="1:2" x14ac:dyDescent="0.25">
      <c r="A94" s="190" t="s">
        <v>669</v>
      </c>
      <c r="B94" s="191" t="s">
        <v>670</v>
      </c>
    </row>
    <row r="95" spans="1:2" x14ac:dyDescent="0.25">
      <c r="A95" s="190" t="s">
        <v>671</v>
      </c>
      <c r="B95" s="191" t="s">
        <v>672</v>
      </c>
    </row>
    <row r="96" spans="1:2" x14ac:dyDescent="0.25">
      <c r="A96" s="190" t="s">
        <v>673</v>
      </c>
      <c r="B96" s="191" t="s">
        <v>674</v>
      </c>
    </row>
    <row r="97" spans="1:2" x14ac:dyDescent="0.25">
      <c r="A97" s="190" t="s">
        <v>675</v>
      </c>
      <c r="B97" s="191" t="s">
        <v>676</v>
      </c>
    </row>
    <row r="98" spans="1:2" x14ac:dyDescent="0.25">
      <c r="A98" s="190" t="s">
        <v>677</v>
      </c>
      <c r="B98" s="191" t="s">
        <v>678</v>
      </c>
    </row>
    <row r="99" spans="1:2" x14ac:dyDescent="0.25">
      <c r="A99" s="190" t="s">
        <v>679</v>
      </c>
      <c r="B99" s="191" t="s">
        <v>680</v>
      </c>
    </row>
    <row r="100" spans="1:2" x14ac:dyDescent="0.25">
      <c r="A100" s="190" t="s">
        <v>681</v>
      </c>
      <c r="B100" s="191" t="s">
        <v>682</v>
      </c>
    </row>
    <row r="101" spans="1:2" x14ac:dyDescent="0.25">
      <c r="A101" s="193" t="s">
        <v>683</v>
      </c>
      <c r="B101" s="194" t="s">
        <v>684</v>
      </c>
    </row>
    <row r="102" spans="1:2" x14ac:dyDescent="0.25">
      <c r="A102" s="190" t="s">
        <v>685</v>
      </c>
      <c r="B102" s="191" t="s">
        <v>686</v>
      </c>
    </row>
    <row r="103" spans="1:2" x14ac:dyDescent="0.25">
      <c r="A103" s="190" t="s">
        <v>687</v>
      </c>
      <c r="B103" s="191" t="s">
        <v>688</v>
      </c>
    </row>
    <row r="104" spans="1:2" x14ac:dyDescent="0.25">
      <c r="A104" s="190" t="s">
        <v>689</v>
      </c>
      <c r="B104" s="191" t="s">
        <v>690</v>
      </c>
    </row>
    <row r="105" spans="1:2" x14ac:dyDescent="0.25">
      <c r="A105" s="190" t="s">
        <v>691</v>
      </c>
      <c r="B105" s="191" t="s">
        <v>692</v>
      </c>
    </row>
    <row r="106" spans="1:2" x14ac:dyDescent="0.25">
      <c r="A106" s="190" t="s">
        <v>693</v>
      </c>
      <c r="B106" s="191" t="s">
        <v>694</v>
      </c>
    </row>
    <row r="107" spans="1:2" x14ac:dyDescent="0.25">
      <c r="A107" s="190" t="s">
        <v>695</v>
      </c>
      <c r="B107" s="191" t="s">
        <v>696</v>
      </c>
    </row>
    <row r="108" spans="1:2" x14ac:dyDescent="0.25">
      <c r="A108" s="190" t="s">
        <v>697</v>
      </c>
      <c r="B108" s="191" t="s">
        <v>698</v>
      </c>
    </row>
    <row r="109" spans="1:2" x14ac:dyDescent="0.25">
      <c r="A109" s="190" t="s">
        <v>699</v>
      </c>
      <c r="B109" s="191" t="s">
        <v>700</v>
      </c>
    </row>
    <row r="110" spans="1:2" x14ac:dyDescent="0.25">
      <c r="A110" s="190" t="s">
        <v>701</v>
      </c>
      <c r="B110" s="191" t="s">
        <v>702</v>
      </c>
    </row>
    <row r="111" spans="1:2" x14ac:dyDescent="0.25">
      <c r="A111" s="190" t="s">
        <v>703</v>
      </c>
      <c r="B111" s="191" t="s">
        <v>704</v>
      </c>
    </row>
    <row r="112" spans="1:2" x14ac:dyDescent="0.25">
      <c r="A112" s="190" t="s">
        <v>705</v>
      </c>
      <c r="B112" s="191" t="s">
        <v>706</v>
      </c>
    </row>
    <row r="113" spans="1:2" x14ac:dyDescent="0.25">
      <c r="A113" s="190" t="s">
        <v>707</v>
      </c>
      <c r="B113" s="191" t="s">
        <v>708</v>
      </c>
    </row>
    <row r="114" spans="1:2" x14ac:dyDescent="0.25">
      <c r="A114" s="190" t="s">
        <v>709</v>
      </c>
      <c r="B114" s="191" t="s">
        <v>710</v>
      </c>
    </row>
    <row r="115" spans="1:2" x14ac:dyDescent="0.25">
      <c r="A115" s="190" t="s">
        <v>711</v>
      </c>
      <c r="B115" s="191" t="s">
        <v>712</v>
      </c>
    </row>
    <row r="116" spans="1:2" x14ac:dyDescent="0.25">
      <c r="A116" s="190" t="s">
        <v>713</v>
      </c>
      <c r="B116" s="191" t="s">
        <v>714</v>
      </c>
    </row>
    <row r="117" spans="1:2" x14ac:dyDescent="0.25">
      <c r="A117" s="190" t="s">
        <v>715</v>
      </c>
      <c r="B117" s="191" t="s">
        <v>716</v>
      </c>
    </row>
    <row r="118" spans="1:2" x14ac:dyDescent="0.25">
      <c r="A118" s="190" t="s">
        <v>717</v>
      </c>
      <c r="B118" s="191" t="s">
        <v>718</v>
      </c>
    </row>
    <row r="119" spans="1:2" x14ac:dyDescent="0.25">
      <c r="A119" s="190" t="s">
        <v>719</v>
      </c>
      <c r="B119" s="191" t="s">
        <v>720</v>
      </c>
    </row>
    <row r="120" spans="1:2" x14ac:dyDescent="0.25">
      <c r="A120" s="190" t="s">
        <v>721</v>
      </c>
      <c r="B120" s="191" t="s">
        <v>722</v>
      </c>
    </row>
    <row r="121" spans="1:2" x14ac:dyDescent="0.25">
      <c r="A121" s="190" t="s">
        <v>723</v>
      </c>
      <c r="B121" s="191" t="s">
        <v>724</v>
      </c>
    </row>
    <row r="122" spans="1:2" x14ac:dyDescent="0.25">
      <c r="A122" s="190" t="s">
        <v>725</v>
      </c>
      <c r="B122" s="191" t="s">
        <v>726</v>
      </c>
    </row>
    <row r="123" spans="1:2" x14ac:dyDescent="0.25">
      <c r="A123" s="190" t="s">
        <v>727</v>
      </c>
      <c r="B123" s="191" t="s">
        <v>728</v>
      </c>
    </row>
    <row r="124" spans="1:2" x14ac:dyDescent="0.25">
      <c r="A124" s="190" t="s">
        <v>729</v>
      </c>
      <c r="B124" s="191" t="s">
        <v>730</v>
      </c>
    </row>
    <row r="125" spans="1:2" x14ac:dyDescent="0.25">
      <c r="A125" s="190" t="s">
        <v>731</v>
      </c>
      <c r="B125" s="191" t="s">
        <v>732</v>
      </c>
    </row>
    <row r="126" spans="1:2" x14ac:dyDescent="0.25">
      <c r="A126" s="190" t="s">
        <v>733</v>
      </c>
      <c r="B126" s="191" t="s">
        <v>734</v>
      </c>
    </row>
    <row r="127" spans="1:2" x14ac:dyDescent="0.25">
      <c r="A127" s="190" t="s">
        <v>735</v>
      </c>
      <c r="B127" s="191" t="s">
        <v>736</v>
      </c>
    </row>
    <row r="128" spans="1:2" x14ac:dyDescent="0.25">
      <c r="A128" s="190" t="s">
        <v>737</v>
      </c>
      <c r="B128" s="191" t="s">
        <v>738</v>
      </c>
    </row>
    <row r="129" spans="1:2" x14ac:dyDescent="0.25">
      <c r="A129" s="190" t="s">
        <v>739</v>
      </c>
      <c r="B129" s="191" t="s">
        <v>740</v>
      </c>
    </row>
    <row r="130" spans="1:2" x14ac:dyDescent="0.25">
      <c r="A130" s="190" t="s">
        <v>741</v>
      </c>
      <c r="B130" s="191" t="s">
        <v>742</v>
      </c>
    </row>
    <row r="131" spans="1:2" x14ac:dyDescent="0.25">
      <c r="A131" s="190" t="s">
        <v>743</v>
      </c>
      <c r="B131" s="191" t="s">
        <v>744</v>
      </c>
    </row>
    <row r="132" spans="1:2" x14ac:dyDescent="0.25">
      <c r="A132" s="190" t="s">
        <v>745</v>
      </c>
      <c r="B132" s="191" t="s">
        <v>746</v>
      </c>
    </row>
    <row r="133" spans="1:2" x14ac:dyDescent="0.25">
      <c r="A133" s="190" t="s">
        <v>747</v>
      </c>
      <c r="B133" s="191" t="s">
        <v>748</v>
      </c>
    </row>
    <row r="134" spans="1:2" x14ac:dyDescent="0.25">
      <c r="A134" s="190" t="s">
        <v>749</v>
      </c>
      <c r="B134" s="191" t="s">
        <v>750</v>
      </c>
    </row>
    <row r="135" spans="1:2" x14ac:dyDescent="0.25">
      <c r="A135" s="190" t="s">
        <v>751</v>
      </c>
      <c r="B135" s="191" t="s">
        <v>752</v>
      </c>
    </row>
    <row r="136" spans="1:2" x14ac:dyDescent="0.25">
      <c r="A136" s="190" t="s">
        <v>753</v>
      </c>
      <c r="B136" s="191" t="s">
        <v>754</v>
      </c>
    </row>
    <row r="137" spans="1:2" x14ac:dyDescent="0.25">
      <c r="A137" s="190" t="s">
        <v>755</v>
      </c>
      <c r="B137" s="191" t="s">
        <v>756</v>
      </c>
    </row>
    <row r="138" spans="1:2" x14ac:dyDescent="0.25">
      <c r="A138" s="190" t="s">
        <v>757</v>
      </c>
      <c r="B138" s="191" t="s">
        <v>758</v>
      </c>
    </row>
    <row r="139" spans="1:2" x14ac:dyDescent="0.25">
      <c r="A139" s="190" t="s">
        <v>759</v>
      </c>
      <c r="B139" s="191" t="s">
        <v>760</v>
      </c>
    </row>
    <row r="140" spans="1:2" x14ac:dyDescent="0.25">
      <c r="A140" s="193" t="s">
        <v>761</v>
      </c>
      <c r="B140" s="194" t="s">
        <v>762</v>
      </c>
    </row>
    <row r="141" spans="1:2" x14ac:dyDescent="0.25">
      <c r="A141" s="190" t="s">
        <v>763</v>
      </c>
      <c r="B141" s="191" t="s">
        <v>764</v>
      </c>
    </row>
    <row r="142" spans="1:2" x14ac:dyDescent="0.25">
      <c r="A142" s="190" t="s">
        <v>765</v>
      </c>
      <c r="B142" s="191" t="s">
        <v>766</v>
      </c>
    </row>
    <row r="143" spans="1:2" x14ac:dyDescent="0.25">
      <c r="A143" s="190" t="s">
        <v>767</v>
      </c>
      <c r="B143" s="191" t="s">
        <v>768</v>
      </c>
    </row>
    <row r="144" spans="1:2" x14ac:dyDescent="0.25">
      <c r="A144" s="193" t="s">
        <v>769</v>
      </c>
      <c r="B144" s="194" t="s">
        <v>770</v>
      </c>
    </row>
    <row r="145" spans="1:2" x14ac:dyDescent="0.25">
      <c r="A145" s="190" t="s">
        <v>771</v>
      </c>
      <c r="B145" s="191" t="s">
        <v>772</v>
      </c>
    </row>
    <row r="146" spans="1:2" x14ac:dyDescent="0.25">
      <c r="A146" s="190" t="s">
        <v>773</v>
      </c>
      <c r="B146" s="191" t="s">
        <v>774</v>
      </c>
    </row>
    <row r="147" spans="1:2" x14ac:dyDescent="0.25">
      <c r="A147" s="190" t="s">
        <v>775</v>
      </c>
      <c r="B147" s="191" t="s">
        <v>776</v>
      </c>
    </row>
    <row r="148" spans="1:2" x14ac:dyDescent="0.25">
      <c r="A148" s="190" t="s">
        <v>777</v>
      </c>
      <c r="B148" s="191" t="s">
        <v>778</v>
      </c>
    </row>
    <row r="149" spans="1:2" x14ac:dyDescent="0.25">
      <c r="A149" s="190" t="s">
        <v>779</v>
      </c>
      <c r="B149" s="191" t="s">
        <v>780</v>
      </c>
    </row>
    <row r="150" spans="1:2" x14ac:dyDescent="0.25">
      <c r="A150" s="190" t="s">
        <v>781</v>
      </c>
      <c r="B150" s="191" t="s">
        <v>782</v>
      </c>
    </row>
    <row r="151" spans="1:2" x14ac:dyDescent="0.25">
      <c r="A151" s="190" t="s">
        <v>783</v>
      </c>
      <c r="B151" s="191" t="s">
        <v>784</v>
      </c>
    </row>
    <row r="152" spans="1:2" x14ac:dyDescent="0.25">
      <c r="A152" s="190" t="s">
        <v>785</v>
      </c>
      <c r="B152" s="191" t="s">
        <v>786</v>
      </c>
    </row>
    <row r="153" spans="1:2" x14ac:dyDescent="0.25">
      <c r="A153" s="190" t="s">
        <v>787</v>
      </c>
      <c r="B153" s="191" t="s">
        <v>788</v>
      </c>
    </row>
    <row r="154" spans="1:2" x14ac:dyDescent="0.25">
      <c r="A154" s="190" t="s">
        <v>789</v>
      </c>
      <c r="B154" s="191" t="s">
        <v>790</v>
      </c>
    </row>
    <row r="155" spans="1:2" x14ac:dyDescent="0.25">
      <c r="A155" s="190" t="s">
        <v>791</v>
      </c>
      <c r="B155" s="191" t="s">
        <v>792</v>
      </c>
    </row>
    <row r="156" spans="1:2" x14ac:dyDescent="0.25">
      <c r="A156" s="190" t="s">
        <v>793</v>
      </c>
      <c r="B156" s="191" t="s">
        <v>794</v>
      </c>
    </row>
    <row r="157" spans="1:2" x14ac:dyDescent="0.25">
      <c r="A157" s="190" t="s">
        <v>795</v>
      </c>
      <c r="B157" s="191" t="s">
        <v>796</v>
      </c>
    </row>
    <row r="158" spans="1:2" x14ac:dyDescent="0.25">
      <c r="A158" s="190" t="s">
        <v>797</v>
      </c>
      <c r="B158" s="191" t="s">
        <v>798</v>
      </c>
    </row>
    <row r="159" spans="1:2" x14ac:dyDescent="0.25">
      <c r="A159" s="190" t="s">
        <v>799</v>
      </c>
      <c r="B159" s="191" t="s">
        <v>800</v>
      </c>
    </row>
    <row r="160" spans="1:2" x14ac:dyDescent="0.25">
      <c r="A160" s="190" t="s">
        <v>801</v>
      </c>
      <c r="B160" s="191" t="s">
        <v>802</v>
      </c>
    </row>
    <row r="161" spans="1:2" x14ac:dyDescent="0.25">
      <c r="A161" s="190" t="s">
        <v>803</v>
      </c>
      <c r="B161" s="191" t="s">
        <v>804</v>
      </c>
    </row>
    <row r="162" spans="1:2" x14ac:dyDescent="0.25">
      <c r="A162" s="190" t="s">
        <v>805</v>
      </c>
      <c r="B162" s="191" t="s">
        <v>806</v>
      </c>
    </row>
    <row r="163" spans="1:2" x14ac:dyDescent="0.25">
      <c r="A163" s="190" t="s">
        <v>807</v>
      </c>
      <c r="B163" s="191" t="s">
        <v>808</v>
      </c>
    </row>
    <row r="164" spans="1:2" x14ac:dyDescent="0.25">
      <c r="A164" s="190" t="s">
        <v>809</v>
      </c>
      <c r="B164" s="191" t="s">
        <v>810</v>
      </c>
    </row>
    <row r="165" spans="1:2" x14ac:dyDescent="0.25">
      <c r="A165" s="190" t="s">
        <v>811</v>
      </c>
      <c r="B165" s="191" t="s">
        <v>812</v>
      </c>
    </row>
    <row r="166" spans="1:2" x14ac:dyDescent="0.25">
      <c r="A166" s="190" t="s">
        <v>813</v>
      </c>
      <c r="B166" s="191" t="s">
        <v>814</v>
      </c>
    </row>
    <row r="167" spans="1:2" x14ac:dyDescent="0.25">
      <c r="A167" s="190" t="s">
        <v>815</v>
      </c>
      <c r="B167" s="191" t="s">
        <v>816</v>
      </c>
    </row>
    <row r="168" spans="1:2" x14ac:dyDescent="0.25">
      <c r="A168" s="190" t="s">
        <v>817</v>
      </c>
      <c r="B168" s="191" t="s">
        <v>818</v>
      </c>
    </row>
    <row r="169" spans="1:2" x14ac:dyDescent="0.25">
      <c r="A169" s="190" t="s">
        <v>819</v>
      </c>
      <c r="B169" s="191" t="s">
        <v>820</v>
      </c>
    </row>
    <row r="170" spans="1:2" x14ac:dyDescent="0.25">
      <c r="A170" s="190" t="s">
        <v>821</v>
      </c>
      <c r="B170" s="191" t="s">
        <v>822</v>
      </c>
    </row>
    <row r="171" spans="1:2" x14ac:dyDescent="0.25">
      <c r="A171" s="190" t="s">
        <v>823</v>
      </c>
      <c r="B171" s="191" t="s">
        <v>824</v>
      </c>
    </row>
    <row r="172" spans="1:2" x14ac:dyDescent="0.25">
      <c r="A172" s="190" t="s">
        <v>825</v>
      </c>
      <c r="B172" s="191" t="s">
        <v>826</v>
      </c>
    </row>
    <row r="173" spans="1:2" x14ac:dyDescent="0.25">
      <c r="A173" s="190" t="s">
        <v>827</v>
      </c>
      <c r="B173" s="191" t="s">
        <v>828</v>
      </c>
    </row>
    <row r="174" spans="1:2" x14ac:dyDescent="0.25">
      <c r="A174" s="190" t="s">
        <v>829</v>
      </c>
      <c r="B174" s="191" t="s">
        <v>830</v>
      </c>
    </row>
    <row r="175" spans="1:2" x14ac:dyDescent="0.25">
      <c r="A175" s="190" t="s">
        <v>831</v>
      </c>
      <c r="B175" s="191" t="s">
        <v>832</v>
      </c>
    </row>
    <row r="176" spans="1:2" x14ac:dyDescent="0.25">
      <c r="A176" s="190" t="s">
        <v>833</v>
      </c>
      <c r="B176" s="191" t="s">
        <v>834</v>
      </c>
    </row>
  </sheetData>
  <sheetProtection sheet="1"/>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76"/>
  <sheetViews>
    <sheetView workbookViewId="0">
      <selection activeCell="D2" sqref="D2"/>
    </sheetView>
  </sheetViews>
  <sheetFormatPr defaultRowHeight="15" x14ac:dyDescent="0.25"/>
  <cols>
    <col min="1" max="1" width="32" customWidth="1"/>
    <col min="2" max="2" width="30" customWidth="1"/>
    <col min="3" max="3" width="11.140625" customWidth="1"/>
    <col min="4" max="4" width="23.42578125" bestFit="1" customWidth="1"/>
  </cols>
  <sheetData>
    <row r="1" spans="1:4" x14ac:dyDescent="0.25">
      <c r="A1" s="189" t="s">
        <v>484</v>
      </c>
      <c r="B1" s="189" t="s">
        <v>485</v>
      </c>
      <c r="C1" s="224" t="s">
        <v>1</v>
      </c>
      <c r="D1" s="224" t="s">
        <v>840</v>
      </c>
    </row>
    <row r="2" spans="1:4" x14ac:dyDescent="0.25">
      <c r="A2" s="190" t="s">
        <v>486</v>
      </c>
      <c r="B2" s="191" t="s">
        <v>487</v>
      </c>
      <c r="C2" s="123" t="s">
        <v>837</v>
      </c>
      <c r="D2" s="123" t="s">
        <v>854</v>
      </c>
    </row>
    <row r="3" spans="1:4" x14ac:dyDescent="0.25">
      <c r="A3" s="190" t="s">
        <v>488</v>
      </c>
      <c r="B3" s="191" t="s">
        <v>489</v>
      </c>
      <c r="C3" s="123" t="s">
        <v>838</v>
      </c>
      <c r="D3" s="123" t="s">
        <v>87</v>
      </c>
    </row>
    <row r="4" spans="1:4" x14ac:dyDescent="0.25">
      <c r="A4" s="190" t="s">
        <v>490</v>
      </c>
      <c r="B4" s="191" t="s">
        <v>491</v>
      </c>
      <c r="C4" s="123" t="s">
        <v>839</v>
      </c>
      <c r="D4" s="123" t="s">
        <v>841</v>
      </c>
    </row>
    <row r="5" spans="1:4" x14ac:dyDescent="0.25">
      <c r="A5" s="190" t="s">
        <v>492</v>
      </c>
      <c r="B5" s="191" t="s">
        <v>493</v>
      </c>
      <c r="C5" s="123"/>
      <c r="D5" s="123" t="s">
        <v>842</v>
      </c>
    </row>
    <row r="6" spans="1:4" x14ac:dyDescent="0.25">
      <c r="A6" s="190" t="s">
        <v>494</v>
      </c>
      <c r="B6" s="191" t="s">
        <v>495</v>
      </c>
      <c r="C6" s="123"/>
      <c r="D6" s="123" t="s">
        <v>843</v>
      </c>
    </row>
    <row r="7" spans="1:4" x14ac:dyDescent="0.25">
      <c r="A7" s="190" t="s">
        <v>496</v>
      </c>
      <c r="B7" s="191" t="s">
        <v>497</v>
      </c>
      <c r="C7" s="123"/>
      <c r="D7" s="123" t="s">
        <v>844</v>
      </c>
    </row>
    <row r="8" spans="1:4" x14ac:dyDescent="0.25">
      <c r="A8" s="222" t="s">
        <v>498</v>
      </c>
      <c r="B8" s="223" t="s">
        <v>499</v>
      </c>
      <c r="D8" s="123" t="s">
        <v>857</v>
      </c>
    </row>
    <row r="9" spans="1:4" x14ac:dyDescent="0.25">
      <c r="A9" s="190" t="s">
        <v>500</v>
      </c>
      <c r="B9" s="191" t="s">
        <v>501</v>
      </c>
      <c r="D9" s="240"/>
    </row>
    <row r="10" spans="1:4" x14ac:dyDescent="0.25">
      <c r="A10" s="190" t="s">
        <v>502</v>
      </c>
      <c r="B10" s="191" t="s">
        <v>503</v>
      </c>
    </row>
    <row r="11" spans="1:4" x14ac:dyDescent="0.25">
      <c r="A11" s="190" t="s">
        <v>504</v>
      </c>
      <c r="B11" s="191" t="s">
        <v>505</v>
      </c>
    </row>
    <row r="12" spans="1:4" x14ac:dyDescent="0.25">
      <c r="A12" s="190" t="s">
        <v>506</v>
      </c>
      <c r="B12" s="191" t="s">
        <v>507</v>
      </c>
    </row>
    <row r="13" spans="1:4" x14ac:dyDescent="0.25">
      <c r="A13" s="190" t="s">
        <v>508</v>
      </c>
      <c r="B13" s="191" t="s">
        <v>509</v>
      </c>
    </row>
    <row r="14" spans="1:4" x14ac:dyDescent="0.25">
      <c r="A14" s="190" t="s">
        <v>510</v>
      </c>
      <c r="B14" s="191" t="s">
        <v>511</v>
      </c>
    </row>
    <row r="15" spans="1:4" x14ac:dyDescent="0.25">
      <c r="A15" s="190" t="s">
        <v>512</v>
      </c>
      <c r="B15" s="191" t="s">
        <v>513</v>
      </c>
    </row>
    <row r="16" spans="1:4" x14ac:dyDescent="0.25">
      <c r="A16" s="190" t="s">
        <v>514</v>
      </c>
      <c r="B16" s="191" t="s">
        <v>515</v>
      </c>
    </row>
    <row r="17" spans="1:2" x14ac:dyDescent="0.25">
      <c r="A17" s="190" t="s">
        <v>516</v>
      </c>
      <c r="B17" s="191" t="s">
        <v>517</v>
      </c>
    </row>
    <row r="18" spans="1:2" x14ac:dyDescent="0.25">
      <c r="A18" s="190" t="s">
        <v>518</v>
      </c>
      <c r="B18" s="191" t="s">
        <v>519</v>
      </c>
    </row>
    <row r="19" spans="1:2" x14ac:dyDescent="0.25">
      <c r="A19" s="190" t="s">
        <v>520</v>
      </c>
      <c r="B19" s="191" t="s">
        <v>521</v>
      </c>
    </row>
    <row r="20" spans="1:2" x14ac:dyDescent="0.25">
      <c r="A20" s="190" t="s">
        <v>522</v>
      </c>
      <c r="B20" s="191" t="s">
        <v>523</v>
      </c>
    </row>
    <row r="21" spans="1:2" x14ac:dyDescent="0.25">
      <c r="A21" s="190" t="s">
        <v>524</v>
      </c>
      <c r="B21" s="191" t="s">
        <v>525</v>
      </c>
    </row>
    <row r="22" spans="1:2" x14ac:dyDescent="0.25">
      <c r="A22" s="190" t="s">
        <v>526</v>
      </c>
      <c r="B22" s="191" t="s">
        <v>527</v>
      </c>
    </row>
    <row r="23" spans="1:2" x14ac:dyDescent="0.25">
      <c r="A23" s="190" t="s">
        <v>528</v>
      </c>
      <c r="B23" s="191" t="s">
        <v>529</v>
      </c>
    </row>
    <row r="24" spans="1:2" x14ac:dyDescent="0.25">
      <c r="A24" s="190" t="s">
        <v>530</v>
      </c>
      <c r="B24" s="191" t="s">
        <v>531</v>
      </c>
    </row>
    <row r="25" spans="1:2" x14ac:dyDescent="0.25">
      <c r="A25" s="190" t="s">
        <v>532</v>
      </c>
      <c r="B25" s="191" t="s">
        <v>533</v>
      </c>
    </row>
    <row r="26" spans="1:2" x14ac:dyDescent="0.25">
      <c r="A26" s="190" t="s">
        <v>534</v>
      </c>
      <c r="B26" s="191" t="s">
        <v>535</v>
      </c>
    </row>
    <row r="27" spans="1:2" x14ac:dyDescent="0.25">
      <c r="A27" s="190" t="s">
        <v>536</v>
      </c>
      <c r="B27" s="191" t="s">
        <v>537</v>
      </c>
    </row>
    <row r="28" spans="1:2" x14ac:dyDescent="0.25">
      <c r="A28" s="190" t="s">
        <v>538</v>
      </c>
      <c r="B28" s="191" t="s">
        <v>539</v>
      </c>
    </row>
    <row r="29" spans="1:2" x14ac:dyDescent="0.25">
      <c r="A29" s="190" t="s">
        <v>540</v>
      </c>
      <c r="B29" s="191" t="s">
        <v>541</v>
      </c>
    </row>
    <row r="30" spans="1:2" x14ac:dyDescent="0.25">
      <c r="A30" s="190" t="s">
        <v>542</v>
      </c>
      <c r="B30" s="192" t="s">
        <v>543</v>
      </c>
    </row>
    <row r="31" spans="1:2" x14ac:dyDescent="0.25">
      <c r="A31" s="190" t="s">
        <v>544</v>
      </c>
      <c r="B31" s="191" t="s">
        <v>545</v>
      </c>
    </row>
    <row r="32" spans="1:2" x14ac:dyDescent="0.25">
      <c r="A32" s="190" t="s">
        <v>546</v>
      </c>
      <c r="B32" s="191" t="s">
        <v>501</v>
      </c>
    </row>
    <row r="33" spans="1:2" x14ac:dyDescent="0.25">
      <c r="A33" s="190" t="s">
        <v>547</v>
      </c>
      <c r="B33" s="191" t="s">
        <v>548</v>
      </c>
    </row>
    <row r="34" spans="1:2" x14ac:dyDescent="0.25">
      <c r="A34" s="190" t="s">
        <v>549</v>
      </c>
      <c r="B34" s="191" t="s">
        <v>550</v>
      </c>
    </row>
    <row r="35" spans="1:2" x14ac:dyDescent="0.25">
      <c r="A35" s="190" t="s">
        <v>551</v>
      </c>
      <c r="B35" s="191" t="s">
        <v>552</v>
      </c>
    </row>
    <row r="36" spans="1:2" x14ac:dyDescent="0.25">
      <c r="A36" s="190" t="s">
        <v>553</v>
      </c>
      <c r="B36" s="191" t="s">
        <v>554</v>
      </c>
    </row>
    <row r="37" spans="1:2" x14ac:dyDescent="0.25">
      <c r="A37" s="190" t="s">
        <v>555</v>
      </c>
      <c r="B37" s="191" t="s">
        <v>556</v>
      </c>
    </row>
    <row r="38" spans="1:2" x14ac:dyDescent="0.25">
      <c r="A38" s="190" t="s">
        <v>557</v>
      </c>
      <c r="B38" s="191" t="s">
        <v>558</v>
      </c>
    </row>
    <row r="39" spans="1:2" x14ac:dyDescent="0.25">
      <c r="A39" s="190" t="s">
        <v>559</v>
      </c>
      <c r="B39" s="191" t="s">
        <v>560</v>
      </c>
    </row>
    <row r="40" spans="1:2" x14ac:dyDescent="0.25">
      <c r="A40" s="190" t="s">
        <v>561</v>
      </c>
      <c r="B40" s="192" t="s">
        <v>562</v>
      </c>
    </row>
    <row r="41" spans="1:2" x14ac:dyDescent="0.25">
      <c r="A41" s="190" t="s">
        <v>563</v>
      </c>
      <c r="B41" s="191" t="s">
        <v>564</v>
      </c>
    </row>
    <row r="42" spans="1:2" x14ac:dyDescent="0.25">
      <c r="A42" s="190" t="s">
        <v>565</v>
      </c>
      <c r="B42" s="191" t="s">
        <v>566</v>
      </c>
    </row>
    <row r="43" spans="1:2" x14ac:dyDescent="0.25">
      <c r="A43" s="190" t="s">
        <v>567</v>
      </c>
      <c r="B43" s="191" t="s">
        <v>568</v>
      </c>
    </row>
    <row r="44" spans="1:2" x14ac:dyDescent="0.25">
      <c r="A44" s="190" t="s">
        <v>569</v>
      </c>
      <c r="B44" s="191" t="s">
        <v>570</v>
      </c>
    </row>
    <row r="45" spans="1:2" x14ac:dyDescent="0.25">
      <c r="A45" s="190" t="s">
        <v>571</v>
      </c>
      <c r="B45" s="191" t="s">
        <v>572</v>
      </c>
    </row>
    <row r="46" spans="1:2" x14ac:dyDescent="0.25">
      <c r="A46" s="190" t="s">
        <v>573</v>
      </c>
      <c r="B46" s="191" t="s">
        <v>574</v>
      </c>
    </row>
    <row r="47" spans="1:2" x14ac:dyDescent="0.25">
      <c r="A47" s="190" t="s">
        <v>575</v>
      </c>
      <c r="B47" s="191" t="s">
        <v>576</v>
      </c>
    </row>
    <row r="48" spans="1:2" x14ac:dyDescent="0.25">
      <c r="A48" s="190" t="s">
        <v>577</v>
      </c>
      <c r="B48" s="191" t="s">
        <v>578</v>
      </c>
    </row>
    <row r="49" spans="1:2" x14ac:dyDescent="0.25">
      <c r="A49" s="190" t="s">
        <v>579</v>
      </c>
      <c r="B49" s="191" t="s">
        <v>580</v>
      </c>
    </row>
    <row r="50" spans="1:2" x14ac:dyDescent="0.25">
      <c r="A50" s="190" t="s">
        <v>581</v>
      </c>
      <c r="B50" s="191" t="s">
        <v>582</v>
      </c>
    </row>
    <row r="51" spans="1:2" x14ac:dyDescent="0.25">
      <c r="A51" s="190" t="s">
        <v>583</v>
      </c>
      <c r="B51" s="191" t="s">
        <v>584</v>
      </c>
    </row>
    <row r="52" spans="1:2" x14ac:dyDescent="0.25">
      <c r="A52" s="190" t="s">
        <v>585</v>
      </c>
      <c r="B52" s="191" t="s">
        <v>586</v>
      </c>
    </row>
    <row r="53" spans="1:2" x14ac:dyDescent="0.25">
      <c r="A53" s="190" t="s">
        <v>587</v>
      </c>
      <c r="B53" s="191" t="s">
        <v>588</v>
      </c>
    </row>
    <row r="54" spans="1:2" x14ac:dyDescent="0.25">
      <c r="A54" s="190" t="s">
        <v>589</v>
      </c>
      <c r="B54" s="191" t="s">
        <v>590</v>
      </c>
    </row>
    <row r="55" spans="1:2" x14ac:dyDescent="0.25">
      <c r="A55" s="190" t="s">
        <v>591</v>
      </c>
      <c r="B55" s="191" t="s">
        <v>592</v>
      </c>
    </row>
    <row r="56" spans="1:2" x14ac:dyDescent="0.25">
      <c r="A56" s="190" t="s">
        <v>593</v>
      </c>
      <c r="B56" s="191" t="s">
        <v>594</v>
      </c>
    </row>
    <row r="57" spans="1:2" x14ac:dyDescent="0.25">
      <c r="A57" s="190" t="s">
        <v>595</v>
      </c>
      <c r="B57" s="191" t="s">
        <v>596</v>
      </c>
    </row>
    <row r="58" spans="1:2" x14ac:dyDescent="0.25">
      <c r="A58" s="190" t="s">
        <v>597</v>
      </c>
      <c r="B58" s="191" t="s">
        <v>598</v>
      </c>
    </row>
    <row r="59" spans="1:2" x14ac:dyDescent="0.25">
      <c r="A59" s="190" t="s">
        <v>599</v>
      </c>
      <c r="B59" s="191" t="s">
        <v>600</v>
      </c>
    </row>
    <row r="60" spans="1:2" x14ac:dyDescent="0.25">
      <c r="A60" s="190" t="s">
        <v>601</v>
      </c>
      <c r="B60" s="191" t="s">
        <v>602</v>
      </c>
    </row>
    <row r="61" spans="1:2" x14ac:dyDescent="0.25">
      <c r="A61" s="190" t="s">
        <v>603</v>
      </c>
      <c r="B61" s="191" t="s">
        <v>604</v>
      </c>
    </row>
    <row r="62" spans="1:2" x14ac:dyDescent="0.25">
      <c r="A62" s="190" t="s">
        <v>605</v>
      </c>
      <c r="B62" s="191" t="s">
        <v>606</v>
      </c>
    </row>
    <row r="63" spans="1:2" x14ac:dyDescent="0.25">
      <c r="A63" s="190" t="s">
        <v>607</v>
      </c>
      <c r="B63" s="191" t="s">
        <v>608</v>
      </c>
    </row>
    <row r="64" spans="1:2" x14ac:dyDescent="0.25">
      <c r="A64" s="190" t="s">
        <v>609</v>
      </c>
      <c r="B64" s="191" t="s">
        <v>610</v>
      </c>
    </row>
    <row r="65" spans="1:2" x14ac:dyDescent="0.25">
      <c r="A65" s="190" t="s">
        <v>611</v>
      </c>
      <c r="B65" s="191" t="s">
        <v>612</v>
      </c>
    </row>
    <row r="66" spans="1:2" x14ac:dyDescent="0.25">
      <c r="A66" s="190" t="s">
        <v>613</v>
      </c>
      <c r="B66" s="191" t="s">
        <v>614</v>
      </c>
    </row>
    <row r="67" spans="1:2" x14ac:dyDescent="0.25">
      <c r="A67" s="190" t="s">
        <v>615</v>
      </c>
      <c r="B67" s="191" t="s">
        <v>616</v>
      </c>
    </row>
    <row r="68" spans="1:2" x14ac:dyDescent="0.25">
      <c r="A68" s="190" t="s">
        <v>617</v>
      </c>
      <c r="B68" s="191" t="s">
        <v>618</v>
      </c>
    </row>
    <row r="69" spans="1:2" x14ac:dyDescent="0.25">
      <c r="A69" s="190" t="s">
        <v>619</v>
      </c>
      <c r="B69" s="191" t="s">
        <v>620</v>
      </c>
    </row>
    <row r="70" spans="1:2" x14ac:dyDescent="0.25">
      <c r="A70" s="190" t="s">
        <v>621</v>
      </c>
      <c r="B70" s="191" t="s">
        <v>622</v>
      </c>
    </row>
    <row r="71" spans="1:2" x14ac:dyDescent="0.25">
      <c r="A71" s="190" t="s">
        <v>623</v>
      </c>
      <c r="B71" s="191" t="s">
        <v>624</v>
      </c>
    </row>
    <row r="72" spans="1:2" x14ac:dyDescent="0.25">
      <c r="A72" s="190" t="s">
        <v>625</v>
      </c>
      <c r="B72" s="191" t="s">
        <v>626</v>
      </c>
    </row>
    <row r="73" spans="1:2" x14ac:dyDescent="0.25">
      <c r="A73" s="190" t="s">
        <v>627</v>
      </c>
      <c r="B73" s="191" t="s">
        <v>628</v>
      </c>
    </row>
    <row r="74" spans="1:2" x14ac:dyDescent="0.25">
      <c r="A74" s="190" t="s">
        <v>629</v>
      </c>
      <c r="B74" s="191" t="s">
        <v>630</v>
      </c>
    </row>
    <row r="75" spans="1:2" x14ac:dyDescent="0.25">
      <c r="A75" s="190" t="s">
        <v>631</v>
      </c>
      <c r="B75" s="191" t="s">
        <v>632</v>
      </c>
    </row>
    <row r="76" spans="1:2" x14ac:dyDescent="0.25">
      <c r="A76" s="190" t="s">
        <v>633</v>
      </c>
      <c r="B76" s="191" t="s">
        <v>634</v>
      </c>
    </row>
    <row r="77" spans="1:2" x14ac:dyDescent="0.25">
      <c r="A77" s="190" t="s">
        <v>635</v>
      </c>
      <c r="B77" s="191" t="s">
        <v>636</v>
      </c>
    </row>
    <row r="78" spans="1:2" x14ac:dyDescent="0.25">
      <c r="A78" s="190" t="s">
        <v>637</v>
      </c>
      <c r="B78" s="191" t="s">
        <v>638</v>
      </c>
    </row>
    <row r="79" spans="1:2" x14ac:dyDescent="0.25">
      <c r="A79" s="190" t="s">
        <v>639</v>
      </c>
      <c r="B79" s="191" t="s">
        <v>640</v>
      </c>
    </row>
    <row r="80" spans="1:2" x14ac:dyDescent="0.25">
      <c r="A80" s="190" t="s">
        <v>641</v>
      </c>
      <c r="B80" s="191" t="s">
        <v>642</v>
      </c>
    </row>
    <row r="81" spans="1:2" x14ac:dyDescent="0.25">
      <c r="A81" s="190" t="s">
        <v>643</v>
      </c>
      <c r="B81" s="191" t="s">
        <v>644</v>
      </c>
    </row>
    <row r="82" spans="1:2" x14ac:dyDescent="0.25">
      <c r="A82" s="190" t="s">
        <v>645</v>
      </c>
      <c r="B82" s="191" t="s">
        <v>646</v>
      </c>
    </row>
    <row r="83" spans="1:2" x14ac:dyDescent="0.25">
      <c r="A83" s="190" t="s">
        <v>647</v>
      </c>
      <c r="B83" s="191" t="s">
        <v>648</v>
      </c>
    </row>
    <row r="84" spans="1:2" x14ac:dyDescent="0.25">
      <c r="A84" s="190" t="s">
        <v>649</v>
      </c>
      <c r="B84" s="191" t="s">
        <v>650</v>
      </c>
    </row>
    <row r="85" spans="1:2" x14ac:dyDescent="0.25">
      <c r="A85" s="190" t="s">
        <v>651</v>
      </c>
      <c r="B85" s="191" t="s">
        <v>652</v>
      </c>
    </row>
    <row r="86" spans="1:2" x14ac:dyDescent="0.25">
      <c r="A86" s="190" t="s">
        <v>653</v>
      </c>
      <c r="B86" s="191" t="s">
        <v>654</v>
      </c>
    </row>
    <row r="87" spans="1:2" x14ac:dyDescent="0.25">
      <c r="A87" s="190" t="s">
        <v>655</v>
      </c>
      <c r="B87" s="191" t="s">
        <v>656</v>
      </c>
    </row>
    <row r="88" spans="1:2" x14ac:dyDescent="0.25">
      <c r="A88" s="190" t="s">
        <v>657</v>
      </c>
      <c r="B88" s="191" t="s">
        <v>658</v>
      </c>
    </row>
    <row r="89" spans="1:2" x14ac:dyDescent="0.25">
      <c r="A89" s="190" t="s">
        <v>659</v>
      </c>
      <c r="B89" s="191" t="s">
        <v>660</v>
      </c>
    </row>
    <row r="90" spans="1:2" x14ac:dyDescent="0.25">
      <c r="A90" s="190" t="s">
        <v>661</v>
      </c>
      <c r="B90" s="191" t="s">
        <v>662</v>
      </c>
    </row>
    <row r="91" spans="1:2" x14ac:dyDescent="0.25">
      <c r="A91" s="193" t="s">
        <v>663</v>
      </c>
      <c r="B91" s="191" t="s">
        <v>664</v>
      </c>
    </row>
    <row r="92" spans="1:2" x14ac:dyDescent="0.25">
      <c r="A92" s="190" t="s">
        <v>665</v>
      </c>
      <c r="B92" s="191" t="s">
        <v>666</v>
      </c>
    </row>
    <row r="93" spans="1:2" x14ac:dyDescent="0.25">
      <c r="A93" s="190" t="s">
        <v>667</v>
      </c>
      <c r="B93" s="191" t="s">
        <v>668</v>
      </c>
    </row>
    <row r="94" spans="1:2" x14ac:dyDescent="0.25">
      <c r="A94" s="190" t="s">
        <v>669</v>
      </c>
      <c r="B94" s="191" t="s">
        <v>670</v>
      </c>
    </row>
    <row r="95" spans="1:2" x14ac:dyDescent="0.25">
      <c r="A95" s="190" t="s">
        <v>671</v>
      </c>
      <c r="B95" s="191" t="s">
        <v>672</v>
      </c>
    </row>
    <row r="96" spans="1:2" x14ac:dyDescent="0.25">
      <c r="A96" s="190" t="s">
        <v>673</v>
      </c>
      <c r="B96" s="191" t="s">
        <v>674</v>
      </c>
    </row>
    <row r="97" spans="1:2" x14ac:dyDescent="0.25">
      <c r="A97" s="190" t="s">
        <v>675</v>
      </c>
      <c r="B97" s="191" t="s">
        <v>676</v>
      </c>
    </row>
    <row r="98" spans="1:2" x14ac:dyDescent="0.25">
      <c r="A98" s="190" t="s">
        <v>677</v>
      </c>
      <c r="B98" s="191" t="s">
        <v>678</v>
      </c>
    </row>
    <row r="99" spans="1:2" x14ac:dyDescent="0.25">
      <c r="A99" s="190" t="s">
        <v>679</v>
      </c>
      <c r="B99" s="191" t="s">
        <v>680</v>
      </c>
    </row>
    <row r="100" spans="1:2" x14ac:dyDescent="0.25">
      <c r="A100" s="190" t="s">
        <v>681</v>
      </c>
      <c r="B100" s="191" t="s">
        <v>682</v>
      </c>
    </row>
    <row r="101" spans="1:2" x14ac:dyDescent="0.25">
      <c r="A101" s="193" t="s">
        <v>683</v>
      </c>
      <c r="B101" s="194" t="s">
        <v>684</v>
      </c>
    </row>
    <row r="102" spans="1:2" x14ac:dyDescent="0.25">
      <c r="A102" s="190" t="s">
        <v>685</v>
      </c>
      <c r="B102" s="191" t="s">
        <v>686</v>
      </c>
    </row>
    <row r="103" spans="1:2" x14ac:dyDescent="0.25">
      <c r="A103" s="190" t="s">
        <v>687</v>
      </c>
      <c r="B103" s="191" t="s">
        <v>688</v>
      </c>
    </row>
    <row r="104" spans="1:2" x14ac:dyDescent="0.25">
      <c r="A104" s="190" t="s">
        <v>689</v>
      </c>
      <c r="B104" s="191" t="s">
        <v>690</v>
      </c>
    </row>
    <row r="105" spans="1:2" x14ac:dyDescent="0.25">
      <c r="A105" s="190" t="s">
        <v>691</v>
      </c>
      <c r="B105" s="191" t="s">
        <v>692</v>
      </c>
    </row>
    <row r="106" spans="1:2" x14ac:dyDescent="0.25">
      <c r="A106" s="190" t="s">
        <v>693</v>
      </c>
      <c r="B106" s="191" t="s">
        <v>694</v>
      </c>
    </row>
    <row r="107" spans="1:2" x14ac:dyDescent="0.25">
      <c r="A107" s="190" t="s">
        <v>695</v>
      </c>
      <c r="B107" s="191" t="s">
        <v>696</v>
      </c>
    </row>
    <row r="108" spans="1:2" x14ac:dyDescent="0.25">
      <c r="A108" s="190" t="s">
        <v>697</v>
      </c>
      <c r="B108" s="191" t="s">
        <v>698</v>
      </c>
    </row>
    <row r="109" spans="1:2" x14ac:dyDescent="0.25">
      <c r="A109" s="190" t="s">
        <v>699</v>
      </c>
      <c r="B109" s="191" t="s">
        <v>700</v>
      </c>
    </row>
    <row r="110" spans="1:2" x14ac:dyDescent="0.25">
      <c r="A110" s="190" t="s">
        <v>701</v>
      </c>
      <c r="B110" s="191" t="s">
        <v>702</v>
      </c>
    </row>
    <row r="111" spans="1:2" x14ac:dyDescent="0.25">
      <c r="A111" s="190" t="s">
        <v>703</v>
      </c>
      <c r="B111" s="191" t="s">
        <v>704</v>
      </c>
    </row>
    <row r="112" spans="1:2" x14ac:dyDescent="0.25">
      <c r="A112" s="190" t="s">
        <v>705</v>
      </c>
      <c r="B112" s="191" t="s">
        <v>706</v>
      </c>
    </row>
    <row r="113" spans="1:2" x14ac:dyDescent="0.25">
      <c r="A113" s="190" t="s">
        <v>707</v>
      </c>
      <c r="B113" s="191" t="s">
        <v>708</v>
      </c>
    </row>
    <row r="114" spans="1:2" x14ac:dyDescent="0.25">
      <c r="A114" s="190" t="s">
        <v>709</v>
      </c>
      <c r="B114" s="191" t="s">
        <v>710</v>
      </c>
    </row>
    <row r="115" spans="1:2" x14ac:dyDescent="0.25">
      <c r="A115" s="190" t="s">
        <v>711</v>
      </c>
      <c r="B115" s="191" t="s">
        <v>712</v>
      </c>
    </row>
    <row r="116" spans="1:2" x14ac:dyDescent="0.25">
      <c r="A116" s="190" t="s">
        <v>713</v>
      </c>
      <c r="B116" s="191" t="s">
        <v>714</v>
      </c>
    </row>
    <row r="117" spans="1:2" x14ac:dyDescent="0.25">
      <c r="A117" s="190" t="s">
        <v>715</v>
      </c>
      <c r="B117" s="191" t="s">
        <v>716</v>
      </c>
    </row>
    <row r="118" spans="1:2" x14ac:dyDescent="0.25">
      <c r="A118" s="190" t="s">
        <v>717</v>
      </c>
      <c r="B118" s="191" t="s">
        <v>718</v>
      </c>
    </row>
    <row r="119" spans="1:2" x14ac:dyDescent="0.25">
      <c r="A119" s="190" t="s">
        <v>719</v>
      </c>
      <c r="B119" s="191" t="s">
        <v>720</v>
      </c>
    </row>
    <row r="120" spans="1:2" x14ac:dyDescent="0.25">
      <c r="A120" s="190" t="s">
        <v>721</v>
      </c>
      <c r="B120" s="191" t="s">
        <v>722</v>
      </c>
    </row>
    <row r="121" spans="1:2" x14ac:dyDescent="0.25">
      <c r="A121" s="190" t="s">
        <v>723</v>
      </c>
      <c r="B121" s="191" t="s">
        <v>724</v>
      </c>
    </row>
    <row r="122" spans="1:2" x14ac:dyDescent="0.25">
      <c r="A122" s="190" t="s">
        <v>725</v>
      </c>
      <c r="B122" s="191" t="s">
        <v>726</v>
      </c>
    </row>
    <row r="123" spans="1:2" x14ac:dyDescent="0.25">
      <c r="A123" s="190" t="s">
        <v>727</v>
      </c>
      <c r="B123" s="191" t="s">
        <v>728</v>
      </c>
    </row>
    <row r="124" spans="1:2" x14ac:dyDescent="0.25">
      <c r="A124" s="190" t="s">
        <v>729</v>
      </c>
      <c r="B124" s="191" t="s">
        <v>730</v>
      </c>
    </row>
    <row r="125" spans="1:2" x14ac:dyDescent="0.25">
      <c r="A125" s="190" t="s">
        <v>731</v>
      </c>
      <c r="B125" s="191" t="s">
        <v>732</v>
      </c>
    </row>
    <row r="126" spans="1:2" x14ac:dyDescent="0.25">
      <c r="A126" s="190" t="s">
        <v>733</v>
      </c>
      <c r="B126" s="191" t="s">
        <v>734</v>
      </c>
    </row>
    <row r="127" spans="1:2" x14ac:dyDescent="0.25">
      <c r="A127" s="190" t="s">
        <v>735</v>
      </c>
      <c r="B127" s="191" t="s">
        <v>736</v>
      </c>
    </row>
    <row r="128" spans="1:2" x14ac:dyDescent="0.25">
      <c r="A128" s="190" t="s">
        <v>737</v>
      </c>
      <c r="B128" s="191" t="s">
        <v>738</v>
      </c>
    </row>
    <row r="129" spans="1:2" x14ac:dyDescent="0.25">
      <c r="A129" s="190" t="s">
        <v>739</v>
      </c>
      <c r="B129" s="191" t="s">
        <v>740</v>
      </c>
    </row>
    <row r="130" spans="1:2" x14ac:dyDescent="0.25">
      <c r="A130" s="190" t="s">
        <v>741</v>
      </c>
      <c r="B130" s="191" t="s">
        <v>742</v>
      </c>
    </row>
    <row r="131" spans="1:2" x14ac:dyDescent="0.25">
      <c r="A131" s="190" t="s">
        <v>743</v>
      </c>
      <c r="B131" s="191" t="s">
        <v>744</v>
      </c>
    </row>
    <row r="132" spans="1:2" x14ac:dyDescent="0.25">
      <c r="A132" s="190" t="s">
        <v>745</v>
      </c>
      <c r="B132" s="191" t="s">
        <v>746</v>
      </c>
    </row>
    <row r="133" spans="1:2" x14ac:dyDescent="0.25">
      <c r="A133" s="190" t="s">
        <v>747</v>
      </c>
      <c r="B133" s="191" t="s">
        <v>748</v>
      </c>
    </row>
    <row r="134" spans="1:2" x14ac:dyDescent="0.25">
      <c r="A134" s="190" t="s">
        <v>749</v>
      </c>
      <c r="B134" s="191" t="s">
        <v>750</v>
      </c>
    </row>
    <row r="135" spans="1:2" x14ac:dyDescent="0.25">
      <c r="A135" s="190" t="s">
        <v>751</v>
      </c>
      <c r="B135" s="191" t="s">
        <v>752</v>
      </c>
    </row>
    <row r="136" spans="1:2" x14ac:dyDescent="0.25">
      <c r="A136" s="190" t="s">
        <v>753</v>
      </c>
      <c r="B136" s="191" t="s">
        <v>754</v>
      </c>
    </row>
    <row r="137" spans="1:2" x14ac:dyDescent="0.25">
      <c r="A137" s="190" t="s">
        <v>755</v>
      </c>
      <c r="B137" s="191" t="s">
        <v>756</v>
      </c>
    </row>
    <row r="138" spans="1:2" x14ac:dyDescent="0.25">
      <c r="A138" s="190" t="s">
        <v>757</v>
      </c>
      <c r="B138" s="191" t="s">
        <v>758</v>
      </c>
    </row>
    <row r="139" spans="1:2" x14ac:dyDescent="0.25">
      <c r="A139" s="190" t="s">
        <v>759</v>
      </c>
      <c r="B139" s="191" t="s">
        <v>760</v>
      </c>
    </row>
    <row r="140" spans="1:2" x14ac:dyDescent="0.25">
      <c r="A140" s="193" t="s">
        <v>761</v>
      </c>
      <c r="B140" s="194" t="s">
        <v>762</v>
      </c>
    </row>
    <row r="141" spans="1:2" x14ac:dyDescent="0.25">
      <c r="A141" s="190" t="s">
        <v>763</v>
      </c>
      <c r="B141" s="191" t="s">
        <v>764</v>
      </c>
    </row>
    <row r="142" spans="1:2" x14ac:dyDescent="0.25">
      <c r="A142" s="190" t="s">
        <v>765</v>
      </c>
      <c r="B142" s="191" t="s">
        <v>766</v>
      </c>
    </row>
    <row r="143" spans="1:2" x14ac:dyDescent="0.25">
      <c r="A143" s="190" t="s">
        <v>767</v>
      </c>
      <c r="B143" s="191" t="s">
        <v>768</v>
      </c>
    </row>
    <row r="144" spans="1:2" x14ac:dyDescent="0.25">
      <c r="A144" s="193" t="s">
        <v>769</v>
      </c>
      <c r="B144" s="194" t="s">
        <v>770</v>
      </c>
    </row>
    <row r="145" spans="1:2" x14ac:dyDescent="0.25">
      <c r="A145" s="190" t="s">
        <v>771</v>
      </c>
      <c r="B145" s="191" t="s">
        <v>772</v>
      </c>
    </row>
    <row r="146" spans="1:2" x14ac:dyDescent="0.25">
      <c r="A146" s="190" t="s">
        <v>773</v>
      </c>
      <c r="B146" s="191" t="s">
        <v>774</v>
      </c>
    </row>
    <row r="147" spans="1:2" x14ac:dyDescent="0.25">
      <c r="A147" s="190" t="s">
        <v>775</v>
      </c>
      <c r="B147" s="191" t="s">
        <v>776</v>
      </c>
    </row>
    <row r="148" spans="1:2" x14ac:dyDescent="0.25">
      <c r="A148" s="190" t="s">
        <v>777</v>
      </c>
      <c r="B148" s="191" t="s">
        <v>778</v>
      </c>
    </row>
    <row r="149" spans="1:2" x14ac:dyDescent="0.25">
      <c r="A149" s="190" t="s">
        <v>779</v>
      </c>
      <c r="B149" s="191" t="s">
        <v>780</v>
      </c>
    </row>
    <row r="150" spans="1:2" x14ac:dyDescent="0.25">
      <c r="A150" s="190" t="s">
        <v>781</v>
      </c>
      <c r="B150" s="191" t="s">
        <v>782</v>
      </c>
    </row>
    <row r="151" spans="1:2" x14ac:dyDescent="0.25">
      <c r="A151" s="190" t="s">
        <v>783</v>
      </c>
      <c r="B151" s="191" t="s">
        <v>784</v>
      </c>
    </row>
    <row r="152" spans="1:2" x14ac:dyDescent="0.25">
      <c r="A152" s="190" t="s">
        <v>785</v>
      </c>
      <c r="B152" s="191" t="s">
        <v>786</v>
      </c>
    </row>
    <row r="153" spans="1:2" x14ac:dyDescent="0.25">
      <c r="A153" s="190" t="s">
        <v>787</v>
      </c>
      <c r="B153" s="191" t="s">
        <v>788</v>
      </c>
    </row>
    <row r="154" spans="1:2" x14ac:dyDescent="0.25">
      <c r="A154" s="190" t="s">
        <v>789</v>
      </c>
      <c r="B154" s="191" t="s">
        <v>790</v>
      </c>
    </row>
    <row r="155" spans="1:2" x14ac:dyDescent="0.25">
      <c r="A155" s="190" t="s">
        <v>791</v>
      </c>
      <c r="B155" s="191" t="s">
        <v>792</v>
      </c>
    </row>
    <row r="156" spans="1:2" x14ac:dyDescent="0.25">
      <c r="A156" s="190" t="s">
        <v>793</v>
      </c>
      <c r="B156" s="191" t="s">
        <v>794</v>
      </c>
    </row>
    <row r="157" spans="1:2" x14ac:dyDescent="0.25">
      <c r="A157" s="190" t="s">
        <v>795</v>
      </c>
      <c r="B157" s="191" t="s">
        <v>796</v>
      </c>
    </row>
    <row r="158" spans="1:2" x14ac:dyDescent="0.25">
      <c r="A158" s="190" t="s">
        <v>797</v>
      </c>
      <c r="B158" s="191" t="s">
        <v>798</v>
      </c>
    </row>
    <row r="159" spans="1:2" x14ac:dyDescent="0.25">
      <c r="A159" s="190" t="s">
        <v>799</v>
      </c>
      <c r="B159" s="191" t="s">
        <v>800</v>
      </c>
    </row>
    <row r="160" spans="1:2" x14ac:dyDescent="0.25">
      <c r="A160" s="190" t="s">
        <v>801</v>
      </c>
      <c r="B160" s="191" t="s">
        <v>802</v>
      </c>
    </row>
    <row r="161" spans="1:2" x14ac:dyDescent="0.25">
      <c r="A161" s="190" t="s">
        <v>803</v>
      </c>
      <c r="B161" s="191" t="s">
        <v>804</v>
      </c>
    </row>
    <row r="162" spans="1:2" x14ac:dyDescent="0.25">
      <c r="A162" s="190" t="s">
        <v>805</v>
      </c>
      <c r="B162" s="191" t="s">
        <v>806</v>
      </c>
    </row>
    <row r="163" spans="1:2" x14ac:dyDescent="0.25">
      <c r="A163" s="190" t="s">
        <v>807</v>
      </c>
      <c r="B163" s="191" t="s">
        <v>808</v>
      </c>
    </row>
    <row r="164" spans="1:2" x14ac:dyDescent="0.25">
      <c r="A164" s="190" t="s">
        <v>809</v>
      </c>
      <c r="B164" s="191" t="s">
        <v>810</v>
      </c>
    </row>
    <row r="165" spans="1:2" x14ac:dyDescent="0.25">
      <c r="A165" s="190" t="s">
        <v>811</v>
      </c>
      <c r="B165" s="191" t="s">
        <v>812</v>
      </c>
    </row>
    <row r="166" spans="1:2" x14ac:dyDescent="0.25">
      <c r="A166" s="190" t="s">
        <v>813</v>
      </c>
      <c r="B166" s="191" t="s">
        <v>814</v>
      </c>
    </row>
    <row r="167" spans="1:2" x14ac:dyDescent="0.25">
      <c r="A167" s="190" t="s">
        <v>815</v>
      </c>
      <c r="B167" s="191" t="s">
        <v>816</v>
      </c>
    </row>
    <row r="168" spans="1:2" x14ac:dyDescent="0.25">
      <c r="A168" s="190" t="s">
        <v>817</v>
      </c>
      <c r="B168" s="191" t="s">
        <v>818</v>
      </c>
    </row>
    <row r="169" spans="1:2" x14ac:dyDescent="0.25">
      <c r="A169" s="190" t="s">
        <v>819</v>
      </c>
      <c r="B169" s="191" t="s">
        <v>820</v>
      </c>
    </row>
    <row r="170" spans="1:2" x14ac:dyDescent="0.25">
      <c r="A170" s="190" t="s">
        <v>821</v>
      </c>
      <c r="B170" s="191" t="s">
        <v>822</v>
      </c>
    </row>
    <row r="171" spans="1:2" x14ac:dyDescent="0.25">
      <c r="A171" s="190" t="s">
        <v>823</v>
      </c>
      <c r="B171" s="191" t="s">
        <v>824</v>
      </c>
    </row>
    <row r="172" spans="1:2" x14ac:dyDescent="0.25">
      <c r="A172" s="190" t="s">
        <v>825</v>
      </c>
      <c r="B172" s="191" t="s">
        <v>826</v>
      </c>
    </row>
    <row r="173" spans="1:2" x14ac:dyDescent="0.25">
      <c r="A173" s="190" t="s">
        <v>827</v>
      </c>
      <c r="B173" s="191" t="s">
        <v>828</v>
      </c>
    </row>
    <row r="174" spans="1:2" x14ac:dyDescent="0.25">
      <c r="A174" s="190" t="s">
        <v>829</v>
      </c>
      <c r="B174" s="191" t="s">
        <v>830</v>
      </c>
    </row>
    <row r="175" spans="1:2" x14ac:dyDescent="0.25">
      <c r="A175" s="190" t="s">
        <v>831</v>
      </c>
      <c r="B175" s="191" t="s">
        <v>832</v>
      </c>
    </row>
    <row r="176" spans="1:2" x14ac:dyDescent="0.25">
      <c r="A176" s="190" t="s">
        <v>833</v>
      </c>
      <c r="B176" s="191" t="s">
        <v>834</v>
      </c>
    </row>
  </sheetData>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39997558519241921"/>
  </sheetPr>
  <dimension ref="A1:P53"/>
  <sheetViews>
    <sheetView tabSelected="1" view="pageBreakPreview" zoomScaleNormal="100" zoomScaleSheetLayoutView="100" workbookViewId="0">
      <selection sqref="A1:B16"/>
    </sheetView>
  </sheetViews>
  <sheetFormatPr defaultRowHeight="15" x14ac:dyDescent="0.25"/>
  <cols>
    <col min="1" max="1" width="6.42578125" customWidth="1"/>
    <col min="2" max="2" width="131.28515625" customWidth="1"/>
    <col min="3" max="5" width="15.5703125" customWidth="1"/>
    <col min="6" max="6" width="15.28515625" customWidth="1"/>
    <col min="7" max="8" width="7.7109375" customWidth="1"/>
    <col min="9" max="9" width="15.5703125" customWidth="1"/>
  </cols>
  <sheetData>
    <row r="1" spans="1:16" ht="21.75" customHeight="1" x14ac:dyDescent="0.25">
      <c r="A1" s="692" t="s">
        <v>75</v>
      </c>
      <c r="B1" s="693"/>
      <c r="C1" s="51"/>
      <c r="D1" s="51"/>
      <c r="E1" s="51"/>
      <c r="F1" s="51"/>
      <c r="G1" s="51"/>
      <c r="H1" s="51"/>
      <c r="I1" s="51"/>
      <c r="J1" s="1"/>
      <c r="K1" s="1"/>
      <c r="L1" s="1"/>
      <c r="M1" s="1"/>
      <c r="N1" s="1"/>
      <c r="O1" s="1"/>
      <c r="P1" s="1"/>
    </row>
    <row r="2" spans="1:16" ht="21.75" customHeight="1" x14ac:dyDescent="0.25">
      <c r="A2" s="130" t="s">
        <v>76</v>
      </c>
      <c r="B2" s="131"/>
      <c r="C2" s="11"/>
      <c r="D2" s="11"/>
      <c r="E2" s="464"/>
      <c r="F2" s="464"/>
      <c r="G2" s="464"/>
      <c r="H2" s="691"/>
      <c r="I2" s="691"/>
    </row>
    <row r="3" spans="1:16" ht="73.5" customHeight="1" x14ac:dyDescent="0.25">
      <c r="A3" s="132">
        <v>1</v>
      </c>
      <c r="B3" s="133" t="s">
        <v>77</v>
      </c>
      <c r="C3" s="33"/>
      <c r="D3" s="33"/>
      <c r="E3" s="464"/>
      <c r="F3" s="464"/>
      <c r="G3" s="464"/>
      <c r="H3" s="691"/>
      <c r="I3" s="691"/>
    </row>
    <row r="4" spans="1:16" ht="28.5" customHeight="1" x14ac:dyDescent="0.25">
      <c r="A4" s="132">
        <v>2</v>
      </c>
      <c r="B4" s="133" t="s">
        <v>78</v>
      </c>
      <c r="C4" s="33"/>
      <c r="D4" s="33"/>
      <c r="E4" s="464"/>
      <c r="F4" s="464"/>
      <c r="G4" s="464"/>
      <c r="H4" s="691"/>
      <c r="I4" s="691"/>
    </row>
    <row r="5" spans="1:16" ht="30" customHeight="1" x14ac:dyDescent="0.25">
      <c r="A5" s="132">
        <v>3</v>
      </c>
      <c r="B5" s="134" t="s">
        <v>79</v>
      </c>
      <c r="C5" s="38"/>
      <c r="D5" s="38"/>
      <c r="E5" s="464"/>
      <c r="F5" s="464"/>
      <c r="G5" s="464"/>
      <c r="H5" s="691"/>
      <c r="I5" s="691"/>
    </row>
    <row r="6" spans="1:16" ht="29.25" customHeight="1" x14ac:dyDescent="0.25">
      <c r="A6" s="132">
        <v>4</v>
      </c>
      <c r="B6" s="134" t="s">
        <v>80</v>
      </c>
      <c r="C6" s="38"/>
      <c r="D6" s="38"/>
      <c r="E6" s="464"/>
      <c r="F6" s="464"/>
      <c r="G6" s="464"/>
      <c r="H6" s="691"/>
      <c r="I6" s="35"/>
    </row>
    <row r="7" spans="1:16" ht="29.25" customHeight="1" x14ac:dyDescent="0.25">
      <c r="A7" s="132">
        <v>5</v>
      </c>
      <c r="B7" s="135" t="s">
        <v>81</v>
      </c>
    </row>
    <row r="8" spans="1:16" s="1" customFormat="1" ht="29.25" customHeight="1" x14ac:dyDescent="0.25">
      <c r="A8" s="132">
        <v>6</v>
      </c>
      <c r="B8" s="135" t="s">
        <v>126</v>
      </c>
    </row>
    <row r="9" spans="1:16" s="1" customFormat="1" ht="29.25" customHeight="1" x14ac:dyDescent="0.25">
      <c r="A9" s="136">
        <v>7</v>
      </c>
      <c r="B9" s="137" t="s">
        <v>127</v>
      </c>
      <c r="C9" s="69"/>
      <c r="D9" s="29"/>
      <c r="E9" s="29"/>
      <c r="F9" s="29"/>
      <c r="G9" s="29"/>
      <c r="H9" s="29"/>
      <c r="I9" s="29"/>
    </row>
    <row r="10" spans="1:16" s="1" customFormat="1" ht="29.25" customHeight="1" x14ac:dyDescent="0.25">
      <c r="A10" s="136">
        <v>8</v>
      </c>
      <c r="B10" s="137" t="s">
        <v>302</v>
      </c>
      <c r="C10" s="70"/>
      <c r="D10" s="29"/>
      <c r="E10" s="29"/>
      <c r="F10" s="29"/>
      <c r="G10" s="29"/>
      <c r="H10" s="29"/>
      <c r="I10" s="29"/>
    </row>
    <row r="11" spans="1:16" ht="30.75" customHeight="1" x14ac:dyDescent="0.25">
      <c r="A11" s="132">
        <v>9</v>
      </c>
      <c r="B11" s="135" t="s">
        <v>82</v>
      </c>
      <c r="D11" s="471"/>
      <c r="E11" s="471"/>
      <c r="F11" s="471"/>
      <c r="G11" s="471"/>
      <c r="H11" s="471"/>
      <c r="I11" s="471"/>
    </row>
    <row r="12" spans="1:16" ht="30.75" customHeight="1" x14ac:dyDescent="0.25">
      <c r="A12" s="132">
        <v>10</v>
      </c>
      <c r="B12" s="135" t="s">
        <v>83</v>
      </c>
      <c r="D12" s="471"/>
      <c r="E12" s="471"/>
      <c r="F12" s="471"/>
      <c r="G12" s="471"/>
      <c r="H12" s="471"/>
      <c r="I12" s="471"/>
    </row>
    <row r="13" spans="1:16" ht="31.5" customHeight="1" x14ac:dyDescent="0.25">
      <c r="A13" s="132">
        <v>11</v>
      </c>
      <c r="B13" s="135" t="s">
        <v>84</v>
      </c>
      <c r="D13" s="471"/>
      <c r="E13" s="471"/>
      <c r="F13" s="471"/>
      <c r="G13" s="471"/>
      <c r="H13" s="471"/>
      <c r="I13" s="471"/>
    </row>
    <row r="14" spans="1:16" ht="47.25" customHeight="1" x14ac:dyDescent="0.25">
      <c r="A14" s="132">
        <v>12</v>
      </c>
      <c r="B14" s="117" t="s">
        <v>85</v>
      </c>
      <c r="D14" s="471"/>
      <c r="E14" s="471"/>
      <c r="F14" s="471"/>
      <c r="G14" s="471"/>
      <c r="H14" s="471"/>
      <c r="I14" s="471"/>
    </row>
    <row r="15" spans="1:16" ht="29.25" customHeight="1" thickBot="1" x14ac:dyDescent="0.3">
      <c r="A15" s="138">
        <v>13</v>
      </c>
      <c r="B15" s="139" t="s">
        <v>86</v>
      </c>
      <c r="D15" s="471"/>
      <c r="E15" s="471"/>
      <c r="F15" s="471"/>
      <c r="G15" s="471"/>
      <c r="H15" s="471"/>
      <c r="I15" s="471"/>
    </row>
    <row r="16" spans="1:16" x14ac:dyDescent="0.25">
      <c r="A16" s="11"/>
      <c r="D16" s="471"/>
      <c r="E16" s="471"/>
      <c r="F16" s="471"/>
      <c r="G16" s="471"/>
      <c r="H16" s="471"/>
      <c r="I16" s="471"/>
    </row>
    <row r="17" spans="1:9" x14ac:dyDescent="0.25">
      <c r="A17" s="11"/>
      <c r="D17" s="471"/>
      <c r="E17" s="471"/>
      <c r="F17" s="471"/>
      <c r="G17" s="471"/>
      <c r="H17" s="471"/>
      <c r="I17" s="471"/>
    </row>
    <row r="18" spans="1:9" x14ac:dyDescent="0.25">
      <c r="A18" s="11"/>
      <c r="D18" s="471"/>
      <c r="E18" s="471"/>
      <c r="F18" s="471"/>
      <c r="G18" s="471"/>
      <c r="H18" s="471"/>
      <c r="I18" s="471"/>
    </row>
    <row r="19" spans="1:9" x14ac:dyDescent="0.25">
      <c r="A19" s="11"/>
      <c r="D19" s="471"/>
      <c r="E19" s="471"/>
      <c r="F19" s="471"/>
      <c r="G19" s="471"/>
      <c r="H19" s="471"/>
      <c r="I19" s="471"/>
    </row>
    <row r="20" spans="1:9" x14ac:dyDescent="0.25">
      <c r="A20" s="11"/>
      <c r="D20" s="471"/>
      <c r="E20" s="471"/>
      <c r="F20" s="471"/>
      <c r="G20" s="471"/>
      <c r="H20" s="471"/>
      <c r="I20" s="471"/>
    </row>
    <row r="21" spans="1:9" x14ac:dyDescent="0.25">
      <c r="D21" s="471"/>
      <c r="E21" s="471"/>
      <c r="F21" s="471"/>
      <c r="G21" s="471"/>
      <c r="H21" s="471"/>
      <c r="I21" s="471"/>
    </row>
    <row r="22" spans="1:9" x14ac:dyDescent="0.25">
      <c r="D22" s="471"/>
      <c r="E22" s="471"/>
      <c r="F22" s="471"/>
      <c r="G22" s="471"/>
      <c r="H22" s="471"/>
      <c r="I22" s="471"/>
    </row>
    <row r="23" spans="1:9" x14ac:dyDescent="0.25">
      <c r="D23" s="471"/>
      <c r="E23" s="471"/>
      <c r="F23" s="471"/>
      <c r="G23" s="471"/>
      <c r="H23" s="471"/>
      <c r="I23" s="471"/>
    </row>
    <row r="24" spans="1:9" x14ac:dyDescent="0.25">
      <c r="D24" s="471"/>
      <c r="E24" s="471"/>
      <c r="F24" s="471"/>
      <c r="G24" s="471"/>
      <c r="H24" s="471"/>
      <c r="I24" s="471"/>
    </row>
    <row r="25" spans="1:9" x14ac:dyDescent="0.25">
      <c r="D25" s="471"/>
      <c r="E25" s="471"/>
      <c r="F25" s="471"/>
      <c r="G25" s="471"/>
      <c r="H25" s="471"/>
      <c r="I25" s="471"/>
    </row>
    <row r="26" spans="1:9" x14ac:dyDescent="0.25">
      <c r="D26" s="471"/>
      <c r="E26" s="471"/>
      <c r="F26" s="471"/>
      <c r="G26" s="471"/>
      <c r="H26" s="471"/>
      <c r="I26" s="471"/>
    </row>
    <row r="27" spans="1:9" x14ac:dyDescent="0.25">
      <c r="A27" s="63"/>
      <c r="B27" s="63"/>
      <c r="C27" s="471"/>
      <c r="D27" s="471"/>
      <c r="E27" s="471"/>
      <c r="F27" s="471"/>
      <c r="G27" s="471"/>
      <c r="H27" s="471"/>
      <c r="I27" s="471"/>
    </row>
    <row r="28" spans="1:9" x14ac:dyDescent="0.25">
      <c r="A28" s="63"/>
      <c r="B28" s="63"/>
      <c r="C28" s="471"/>
      <c r="D28" s="471"/>
      <c r="E28" s="471"/>
      <c r="F28" s="471"/>
      <c r="G28" s="471"/>
      <c r="H28" s="471"/>
      <c r="I28" s="471"/>
    </row>
    <row r="29" spans="1:9" x14ac:dyDescent="0.25">
      <c r="A29" s="63"/>
      <c r="B29" s="63"/>
      <c r="C29" s="471"/>
      <c r="D29" s="471"/>
      <c r="E29" s="471"/>
      <c r="F29" s="471"/>
      <c r="G29" s="471"/>
      <c r="H29" s="471"/>
      <c r="I29" s="471"/>
    </row>
    <row r="30" spans="1:9" x14ac:dyDescent="0.25">
      <c r="D30" s="471"/>
      <c r="E30" s="471"/>
      <c r="F30" s="471"/>
      <c r="G30" s="471"/>
      <c r="H30" s="471"/>
      <c r="I30" s="471"/>
    </row>
    <row r="31" spans="1:9" x14ac:dyDescent="0.25">
      <c r="D31" s="471"/>
      <c r="E31" s="471"/>
      <c r="F31" s="471"/>
      <c r="G31" s="471"/>
      <c r="H31" s="471"/>
      <c r="I31" s="471"/>
    </row>
    <row r="32" spans="1:9" x14ac:dyDescent="0.25">
      <c r="D32" s="471"/>
      <c r="E32" s="471"/>
      <c r="F32" s="471"/>
      <c r="G32" s="471"/>
      <c r="H32" s="471"/>
      <c r="I32" s="471"/>
    </row>
    <row r="33" spans="4:9" x14ac:dyDescent="0.25">
      <c r="D33" s="30"/>
      <c r="E33" s="30"/>
      <c r="F33" s="30"/>
      <c r="G33" s="30"/>
      <c r="H33" s="30"/>
      <c r="I33" s="30"/>
    </row>
    <row r="34" spans="4:9" x14ac:dyDescent="0.25">
      <c r="D34" s="30"/>
      <c r="E34" s="30"/>
      <c r="F34" s="30"/>
      <c r="G34" s="30"/>
      <c r="H34" s="30"/>
      <c r="I34" s="30"/>
    </row>
    <row r="35" spans="4:9" x14ac:dyDescent="0.25">
      <c r="D35" s="30"/>
      <c r="E35" s="30"/>
      <c r="F35" s="30"/>
      <c r="G35" s="30"/>
      <c r="H35" s="30"/>
      <c r="I35" s="30"/>
    </row>
    <row r="36" spans="4:9" x14ac:dyDescent="0.25">
      <c r="D36" s="471"/>
      <c r="E36" s="471"/>
      <c r="F36" s="471"/>
      <c r="G36" s="471"/>
      <c r="H36" s="471"/>
      <c r="I36" s="471"/>
    </row>
    <row r="37" spans="4:9" x14ac:dyDescent="0.25">
      <c r="D37" s="471"/>
      <c r="E37" s="471"/>
      <c r="F37" s="471"/>
      <c r="G37" s="471"/>
      <c r="H37" s="471"/>
      <c r="I37" s="471"/>
    </row>
    <row r="38" spans="4:9" x14ac:dyDescent="0.25">
      <c r="D38" s="471"/>
      <c r="E38" s="471"/>
      <c r="F38" s="471"/>
      <c r="G38" s="471"/>
      <c r="H38" s="471"/>
      <c r="I38" s="471"/>
    </row>
    <row r="39" spans="4:9" x14ac:dyDescent="0.25">
      <c r="D39" s="471"/>
      <c r="E39" s="471"/>
      <c r="F39" s="471"/>
      <c r="G39" s="471"/>
      <c r="H39" s="471"/>
      <c r="I39" s="471"/>
    </row>
    <row r="40" spans="4:9" x14ac:dyDescent="0.25">
      <c r="D40" s="471"/>
      <c r="E40" s="471"/>
      <c r="F40" s="471"/>
      <c r="G40" s="471"/>
      <c r="H40" s="471"/>
      <c r="I40" s="471"/>
    </row>
    <row r="41" spans="4:9" x14ac:dyDescent="0.25">
      <c r="D41" s="471"/>
      <c r="E41" s="471"/>
      <c r="F41" s="471"/>
      <c r="G41" s="471"/>
      <c r="H41" s="471"/>
      <c r="I41" s="471"/>
    </row>
    <row r="42" spans="4:9" x14ac:dyDescent="0.25">
      <c r="D42" s="471"/>
      <c r="E42" s="471"/>
      <c r="F42" s="471"/>
      <c r="G42" s="471"/>
      <c r="H42" s="471"/>
      <c r="I42" s="471"/>
    </row>
    <row r="43" spans="4:9" x14ac:dyDescent="0.25">
      <c r="D43" s="471"/>
      <c r="E43" s="471"/>
      <c r="F43" s="471"/>
      <c r="G43" s="471"/>
      <c r="H43" s="471"/>
      <c r="I43" s="471"/>
    </row>
    <row r="44" spans="4:9" x14ac:dyDescent="0.25">
      <c r="D44" s="471"/>
      <c r="E44" s="471"/>
      <c r="F44" s="471"/>
      <c r="G44" s="471"/>
      <c r="H44" s="471"/>
      <c r="I44" s="471"/>
    </row>
    <row r="45" spans="4:9" x14ac:dyDescent="0.25">
      <c r="D45" s="471"/>
      <c r="E45" s="471"/>
      <c r="F45" s="471"/>
      <c r="G45" s="471"/>
      <c r="H45" s="471"/>
      <c r="I45" s="471"/>
    </row>
    <row r="46" spans="4:9" x14ac:dyDescent="0.25">
      <c r="D46" s="1"/>
      <c r="E46" s="1"/>
      <c r="F46" s="1"/>
      <c r="G46" s="1"/>
      <c r="H46" s="1"/>
      <c r="I46" s="1"/>
    </row>
    <row r="47" spans="4:9" x14ac:dyDescent="0.25">
      <c r="D47" s="1"/>
      <c r="E47" s="1"/>
      <c r="F47" s="1"/>
      <c r="G47" s="1"/>
      <c r="H47" s="1"/>
      <c r="I47" s="1"/>
    </row>
    <row r="48" spans="4:9" x14ac:dyDescent="0.25">
      <c r="D48" s="1"/>
      <c r="E48" s="1"/>
      <c r="F48" s="1"/>
      <c r="G48" s="1"/>
      <c r="H48" s="1"/>
      <c r="I48" s="1"/>
    </row>
    <row r="49" spans="4:9" x14ac:dyDescent="0.25">
      <c r="D49" s="1"/>
      <c r="E49" s="1"/>
      <c r="F49" s="1"/>
      <c r="G49" s="1"/>
      <c r="H49" s="1"/>
      <c r="I49" s="1"/>
    </row>
    <row r="50" spans="4:9" x14ac:dyDescent="0.25">
      <c r="D50" s="1"/>
      <c r="E50" s="1"/>
      <c r="F50" s="1"/>
      <c r="G50" s="1"/>
      <c r="H50" s="1"/>
      <c r="I50" s="1"/>
    </row>
    <row r="51" spans="4:9" x14ac:dyDescent="0.25">
      <c r="D51" s="1"/>
      <c r="E51" s="1"/>
      <c r="F51" s="1"/>
      <c r="G51" s="1"/>
      <c r="H51" s="1"/>
      <c r="I51" s="1"/>
    </row>
    <row r="52" spans="4:9" x14ac:dyDescent="0.25">
      <c r="D52" s="1"/>
      <c r="E52" s="1"/>
      <c r="F52" s="1"/>
      <c r="G52" s="1"/>
      <c r="H52" s="1"/>
      <c r="I52" s="1"/>
    </row>
    <row r="53" spans="4:9" x14ac:dyDescent="0.25">
      <c r="D53" s="1"/>
      <c r="E53" s="1"/>
      <c r="F53" s="1"/>
      <c r="G53" s="1"/>
      <c r="H53" s="1"/>
      <c r="I53" s="1"/>
    </row>
  </sheetData>
  <mergeCells count="16">
    <mergeCell ref="C27:C29"/>
    <mergeCell ref="A1:B1"/>
    <mergeCell ref="H3:I3"/>
    <mergeCell ref="H4:I4"/>
    <mergeCell ref="E5:I5"/>
    <mergeCell ref="D11:I25"/>
    <mergeCell ref="D36:I38"/>
    <mergeCell ref="D39:I43"/>
    <mergeCell ref="D44:I45"/>
    <mergeCell ref="D28:I32"/>
    <mergeCell ref="E2:G2"/>
    <mergeCell ref="E3:G3"/>
    <mergeCell ref="E4:G4"/>
    <mergeCell ref="E6:H6"/>
    <mergeCell ref="H2:I2"/>
    <mergeCell ref="D26:I27"/>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6"/>
  </sheetPr>
  <dimension ref="A1:P35"/>
  <sheetViews>
    <sheetView view="pageBreakPreview" zoomScaleNormal="100" zoomScaleSheetLayoutView="100" workbookViewId="0">
      <selection activeCell="D70" sqref="D70"/>
    </sheetView>
  </sheetViews>
  <sheetFormatPr defaultRowHeight="15" x14ac:dyDescent="0.25"/>
  <cols>
    <col min="1" max="1" width="28.710937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16" ht="18.75" x14ac:dyDescent="0.25">
      <c r="A1" s="706" t="s">
        <v>47</v>
      </c>
      <c r="B1" s="707"/>
      <c r="C1" s="707"/>
      <c r="D1" s="707"/>
      <c r="E1" s="707"/>
      <c r="F1" s="707"/>
      <c r="G1" s="707"/>
      <c r="H1" s="707"/>
      <c r="I1" s="708"/>
      <c r="J1" s="1"/>
      <c r="K1" s="1"/>
      <c r="L1" s="1"/>
      <c r="M1" s="1"/>
      <c r="N1" s="1"/>
      <c r="O1" s="1"/>
      <c r="P1" s="1"/>
    </row>
    <row r="2" spans="1:16" s="118" customFormat="1" x14ac:dyDescent="0.25">
      <c r="A2" s="209" t="s">
        <v>1</v>
      </c>
      <c r="B2" s="591"/>
      <c r="C2" s="592"/>
      <c r="D2" s="593"/>
      <c r="E2" s="594" t="s">
        <v>3</v>
      </c>
      <c r="F2" s="594"/>
      <c r="G2" s="594"/>
      <c r="H2" s="595"/>
      <c r="I2" s="595"/>
    </row>
    <row r="3" spans="1:16" s="118" customFormat="1" x14ac:dyDescent="0.25">
      <c r="A3" s="209" t="s">
        <v>2</v>
      </c>
      <c r="B3" s="591"/>
      <c r="C3" s="592"/>
      <c r="D3" s="593"/>
      <c r="E3" s="590" t="s">
        <v>4</v>
      </c>
      <c r="F3" s="590"/>
      <c r="G3" s="590"/>
      <c r="H3" s="595"/>
      <c r="I3" s="595"/>
    </row>
    <row r="4" spans="1:16" s="118" customFormat="1" x14ac:dyDescent="0.25">
      <c r="A4" s="209" t="s">
        <v>331</v>
      </c>
      <c r="B4" s="591"/>
      <c r="C4" s="592"/>
      <c r="D4" s="593"/>
      <c r="E4" s="590" t="s">
        <v>5</v>
      </c>
      <c r="F4" s="590"/>
      <c r="G4" s="590"/>
      <c r="H4" s="595">
        <f>+H2-H3</f>
        <v>0</v>
      </c>
      <c r="I4" s="595"/>
    </row>
    <row r="5" spans="1:16" s="118" customFormat="1" x14ac:dyDescent="0.25">
      <c r="A5" s="119" t="s">
        <v>332</v>
      </c>
      <c r="B5" s="591"/>
      <c r="C5" s="592"/>
      <c r="D5" s="593"/>
      <c r="E5" s="590" t="s">
        <v>6</v>
      </c>
      <c r="F5" s="590"/>
      <c r="G5" s="590"/>
      <c r="H5" s="595"/>
      <c r="I5" s="595"/>
    </row>
    <row r="6" spans="1:16" ht="15" customHeight="1" x14ac:dyDescent="0.25">
      <c r="A6" s="210" t="s">
        <v>845</v>
      </c>
      <c r="B6" s="591"/>
      <c r="C6" s="592"/>
      <c r="D6" s="593"/>
      <c r="E6" s="590" t="s">
        <v>7</v>
      </c>
      <c r="F6" s="590"/>
      <c r="G6" s="590"/>
      <c r="H6" s="595">
        <f>+H4+H5</f>
        <v>0</v>
      </c>
      <c r="I6" s="595"/>
    </row>
    <row r="7" spans="1:16" ht="15" customHeight="1" x14ac:dyDescent="0.25">
      <c r="A7" s="709" t="s">
        <v>46</v>
      </c>
      <c r="B7" s="519"/>
      <c r="C7" s="519"/>
      <c r="D7" s="519"/>
      <c r="E7" s="519"/>
      <c r="F7" s="519"/>
      <c r="G7" s="519"/>
      <c r="H7" s="519"/>
      <c r="I7" s="710"/>
    </row>
    <row r="8" spans="1:16" x14ac:dyDescent="0.25">
      <c r="A8" s="502" t="s">
        <v>890</v>
      </c>
      <c r="B8" s="502"/>
      <c r="C8" s="502"/>
      <c r="D8" s="502"/>
      <c r="E8" s="702"/>
      <c r="F8" s="702"/>
      <c r="G8" s="702"/>
      <c r="H8" s="702"/>
      <c r="I8" s="702"/>
    </row>
    <row r="9" spans="1:16" s="78" customFormat="1" x14ac:dyDescent="0.25">
      <c r="A9" s="98"/>
      <c r="B9" s="100" t="s">
        <v>139</v>
      </c>
      <c r="C9" s="101" t="s">
        <v>140</v>
      </c>
      <c r="D9" s="98"/>
      <c r="E9" s="703"/>
      <c r="F9" s="704"/>
      <c r="G9" s="704"/>
      <c r="H9" s="704"/>
      <c r="I9" s="705"/>
    </row>
    <row r="10" spans="1:16" x14ac:dyDescent="0.25">
      <c r="A10" s="293" t="s">
        <v>58</v>
      </c>
      <c r="B10" s="305">
        <f>SUM(B11:B13)</f>
        <v>0</v>
      </c>
      <c r="C10" s="312">
        <f>SUM(C11:C13)</f>
        <v>0</v>
      </c>
      <c r="D10" s="292">
        <f>+B10+C10</f>
        <v>0</v>
      </c>
      <c r="E10" s="543"/>
      <c r="F10" s="543"/>
      <c r="G10" s="543"/>
      <c r="H10" s="543"/>
      <c r="I10" s="543"/>
    </row>
    <row r="11" spans="1:16" x14ac:dyDescent="0.25">
      <c r="A11" s="303"/>
      <c r="B11" s="302"/>
      <c r="C11" s="295"/>
      <c r="D11" s="701"/>
      <c r="E11" s="543"/>
      <c r="F11" s="543"/>
      <c r="G11" s="543"/>
      <c r="H11" s="543"/>
      <c r="I11" s="543"/>
    </row>
    <row r="12" spans="1:16" x14ac:dyDescent="0.25">
      <c r="A12" s="303"/>
      <c r="B12" s="302"/>
      <c r="C12" s="295"/>
      <c r="D12" s="701"/>
      <c r="E12" s="543"/>
      <c r="F12" s="543"/>
      <c r="G12" s="543"/>
      <c r="H12" s="543"/>
      <c r="I12" s="543"/>
    </row>
    <row r="13" spans="1:16" x14ac:dyDescent="0.25">
      <c r="A13" s="303"/>
      <c r="B13" s="302"/>
      <c r="C13" s="295"/>
      <c r="D13" s="701"/>
      <c r="E13" s="543"/>
      <c r="F13" s="543"/>
      <c r="G13" s="543"/>
      <c r="H13" s="543"/>
      <c r="I13" s="543"/>
    </row>
    <row r="14" spans="1:16" x14ac:dyDescent="0.25">
      <c r="A14" s="296" t="s">
        <v>10</v>
      </c>
      <c r="B14" s="305">
        <f>+B10*B15</f>
        <v>0</v>
      </c>
      <c r="C14" s="312">
        <f>+C10*B15</f>
        <v>0</v>
      </c>
      <c r="D14" s="312">
        <f>SUM(B14:C14)</f>
        <v>0</v>
      </c>
      <c r="E14" s="543"/>
      <c r="F14" s="543"/>
      <c r="G14" s="543"/>
      <c r="H14" s="543"/>
      <c r="I14" s="543"/>
    </row>
    <row r="15" spans="1:16" x14ac:dyDescent="0.25">
      <c r="A15" s="313"/>
      <c r="B15" s="315"/>
      <c r="C15" s="294"/>
      <c r="D15" s="297"/>
      <c r="E15" s="543"/>
      <c r="F15" s="543"/>
      <c r="G15" s="543"/>
      <c r="H15" s="543"/>
      <c r="I15" s="543"/>
    </row>
    <row r="16" spans="1:16" s="78" customFormat="1" x14ac:dyDescent="0.25">
      <c r="A16" s="296" t="s">
        <v>138</v>
      </c>
      <c r="B16" s="305">
        <f>SUM(B17:B18)</f>
        <v>0</v>
      </c>
      <c r="C16" s="312">
        <f>SUM(C17:C18)</f>
        <v>0</v>
      </c>
      <c r="D16" s="312">
        <f>+B16+C16</f>
        <v>0</v>
      </c>
      <c r="E16" s="543"/>
      <c r="F16" s="543"/>
      <c r="G16" s="543"/>
      <c r="H16" s="543"/>
      <c r="I16" s="543"/>
    </row>
    <row r="17" spans="1:9" s="78" customFormat="1" x14ac:dyDescent="0.25">
      <c r="A17" s="313"/>
      <c r="B17" s="304"/>
      <c r="C17" s="295"/>
      <c r="D17" s="701"/>
      <c r="E17" s="543"/>
      <c r="F17" s="543"/>
      <c r="G17" s="543"/>
      <c r="H17" s="543"/>
      <c r="I17" s="543"/>
    </row>
    <row r="18" spans="1:9" s="78" customFormat="1" x14ac:dyDescent="0.25">
      <c r="A18" s="313"/>
      <c r="B18" s="304"/>
      <c r="C18" s="295"/>
      <c r="D18" s="701"/>
      <c r="E18" s="543"/>
      <c r="F18" s="543"/>
      <c r="G18" s="543"/>
      <c r="H18" s="543"/>
      <c r="I18" s="543"/>
    </row>
    <row r="19" spans="1:9" x14ac:dyDescent="0.25">
      <c r="A19" s="301" t="s">
        <v>878</v>
      </c>
      <c r="B19" s="316">
        <f>SUM(B20:B22)</f>
        <v>0</v>
      </c>
      <c r="C19" s="312">
        <f>SUM(C20:C22)</f>
        <v>0</v>
      </c>
      <c r="D19" s="312">
        <f>SUM(B19:C19)</f>
        <v>0</v>
      </c>
      <c r="E19" s="565"/>
      <c r="F19" s="565"/>
      <c r="G19" s="565"/>
      <c r="H19" s="565"/>
      <c r="I19" s="565"/>
    </row>
    <row r="20" spans="1:9" x14ac:dyDescent="0.25">
      <c r="A20" s="298"/>
      <c r="B20" s="304"/>
      <c r="C20" s="295"/>
      <c r="D20" s="701"/>
      <c r="E20" s="565"/>
      <c r="F20" s="565"/>
      <c r="G20" s="565"/>
      <c r="H20" s="565"/>
      <c r="I20" s="565"/>
    </row>
    <row r="21" spans="1:9" x14ac:dyDescent="0.25">
      <c r="A21" s="308"/>
      <c r="B21" s="302"/>
      <c r="C21" s="295"/>
      <c r="D21" s="701"/>
      <c r="E21" s="565"/>
      <c r="F21" s="565"/>
      <c r="G21" s="565"/>
      <c r="H21" s="565"/>
      <c r="I21" s="565"/>
    </row>
    <row r="22" spans="1:9" x14ac:dyDescent="0.25">
      <c r="A22" s="308"/>
      <c r="B22" s="302"/>
      <c r="C22" s="295"/>
      <c r="D22" s="701"/>
      <c r="E22" s="565"/>
      <c r="F22" s="565"/>
      <c r="G22" s="565"/>
      <c r="H22" s="565"/>
      <c r="I22" s="565"/>
    </row>
    <row r="23" spans="1:9" x14ac:dyDescent="0.25">
      <c r="A23" s="299" t="s">
        <v>876</v>
      </c>
      <c r="B23" s="305">
        <f>SUM(B24:B25)</f>
        <v>0</v>
      </c>
      <c r="C23" s="312">
        <f>SUM(C24:C25)</f>
        <v>0</v>
      </c>
      <c r="D23" s="312">
        <f>SUM(B23:C23)</f>
        <v>0</v>
      </c>
      <c r="E23" s="565"/>
      <c r="F23" s="565"/>
      <c r="G23" s="565"/>
      <c r="H23" s="565"/>
      <c r="I23" s="565"/>
    </row>
    <row r="24" spans="1:9" x14ac:dyDescent="0.25">
      <c r="A24" s="308"/>
      <c r="B24" s="302"/>
      <c r="C24" s="295"/>
      <c r="D24" s="701"/>
      <c r="E24" s="565"/>
      <c r="F24" s="565"/>
      <c r="G24" s="565"/>
      <c r="H24" s="565"/>
      <c r="I24" s="565"/>
    </row>
    <row r="25" spans="1:9" x14ac:dyDescent="0.25">
      <c r="A25" s="308"/>
      <c r="B25" s="302"/>
      <c r="C25" s="295"/>
      <c r="D25" s="701"/>
      <c r="E25" s="565"/>
      <c r="F25" s="565"/>
      <c r="G25" s="565"/>
      <c r="H25" s="565"/>
      <c r="I25" s="565"/>
    </row>
    <row r="26" spans="1:9" x14ac:dyDescent="0.25">
      <c r="A26" s="299" t="s">
        <v>14</v>
      </c>
      <c r="B26" s="305">
        <f>SUM(B27:B28)</f>
        <v>0</v>
      </c>
      <c r="C26" s="312">
        <f>SUM(C27:C28)</f>
        <v>0</v>
      </c>
      <c r="D26" s="312">
        <f>SUM(B26:C26)</f>
        <v>0</v>
      </c>
      <c r="E26" s="565"/>
      <c r="F26" s="565"/>
      <c r="G26" s="565"/>
      <c r="H26" s="565"/>
      <c r="I26" s="565"/>
    </row>
    <row r="27" spans="1:9" x14ac:dyDescent="0.25">
      <c r="A27" s="308"/>
      <c r="B27" s="307"/>
      <c r="C27" s="317"/>
      <c r="D27" s="701"/>
      <c r="E27" s="565"/>
      <c r="F27" s="565"/>
      <c r="G27" s="565"/>
      <c r="H27" s="565"/>
      <c r="I27" s="565"/>
    </row>
    <row r="28" spans="1:9" x14ac:dyDescent="0.25">
      <c r="A28" s="308"/>
      <c r="B28" s="307"/>
      <c r="C28" s="317"/>
      <c r="D28" s="701"/>
      <c r="E28" s="565"/>
      <c r="F28" s="565"/>
      <c r="G28" s="565"/>
      <c r="H28" s="565"/>
      <c r="I28" s="565"/>
    </row>
    <row r="29" spans="1:9" x14ac:dyDescent="0.25">
      <c r="A29" s="293" t="s">
        <v>29</v>
      </c>
      <c r="B29" s="305">
        <f>SUM(B30:B33)</f>
        <v>0</v>
      </c>
      <c r="C29" s="312">
        <f>SUM(C30:C33)</f>
        <v>0</v>
      </c>
      <c r="D29" s="312">
        <f>SUM(B29:C29)</f>
        <v>0</v>
      </c>
      <c r="E29" s="610"/>
      <c r="F29" s="611"/>
      <c r="G29" s="611"/>
      <c r="H29" s="611"/>
      <c r="I29" s="612"/>
    </row>
    <row r="30" spans="1:9" x14ac:dyDescent="0.25">
      <c r="A30" s="300"/>
      <c r="B30" s="304"/>
      <c r="C30" s="295"/>
      <c r="D30" s="701"/>
      <c r="E30" s="613"/>
      <c r="F30" s="465"/>
      <c r="G30" s="465"/>
      <c r="H30" s="465"/>
      <c r="I30" s="614"/>
    </row>
    <row r="31" spans="1:9" x14ac:dyDescent="0.25">
      <c r="A31" s="300"/>
      <c r="B31" s="304"/>
      <c r="C31" s="295"/>
      <c r="D31" s="701"/>
      <c r="E31" s="613"/>
      <c r="F31" s="465"/>
      <c r="G31" s="465"/>
      <c r="H31" s="465"/>
      <c r="I31" s="614"/>
    </row>
    <row r="32" spans="1:9" x14ac:dyDescent="0.25">
      <c r="A32" s="306"/>
      <c r="B32" s="314"/>
      <c r="C32" s="295"/>
      <c r="D32" s="701"/>
      <c r="E32" s="613"/>
      <c r="F32" s="465"/>
      <c r="G32" s="465"/>
      <c r="H32" s="465"/>
      <c r="I32" s="614"/>
    </row>
    <row r="33" spans="1:9" x14ac:dyDescent="0.25">
      <c r="A33" s="303"/>
      <c r="B33" s="302"/>
      <c r="C33" s="295"/>
      <c r="D33" s="701"/>
      <c r="E33" s="615"/>
      <c r="F33" s="616"/>
      <c r="G33" s="616"/>
      <c r="H33" s="616"/>
      <c r="I33" s="617"/>
    </row>
    <row r="34" spans="1:9" x14ac:dyDescent="0.25">
      <c r="A34" s="263" t="s">
        <v>30</v>
      </c>
      <c r="B34" s="233">
        <f>+B10+B14+B16+B19+B23+B26+B29</f>
        <v>0</v>
      </c>
      <c r="C34" s="233">
        <f>+C10+C14+C16+C19+C23+C26+C29</f>
        <v>0</v>
      </c>
      <c r="D34" s="233">
        <f>+D10+D14+D16+D19+D23+D26+D29</f>
        <v>0</v>
      </c>
      <c r="E34" s="697"/>
      <c r="F34" s="697"/>
      <c r="G34" s="697"/>
      <c r="H34" s="697"/>
      <c r="I34" s="698"/>
    </row>
    <row r="35" spans="1:9" x14ac:dyDescent="0.25">
      <c r="A35" s="694" t="s">
        <v>31</v>
      </c>
      <c r="B35" s="695"/>
      <c r="C35" s="696"/>
      <c r="D35" s="233">
        <f>+H6-D34</f>
        <v>0</v>
      </c>
      <c r="E35" s="699"/>
      <c r="F35" s="699"/>
      <c r="G35" s="699"/>
      <c r="H35" s="699"/>
      <c r="I35" s="700"/>
    </row>
  </sheetData>
  <mergeCells count="35">
    <mergeCell ref="A1:I1"/>
    <mergeCell ref="B6:D6"/>
    <mergeCell ref="A7:I7"/>
    <mergeCell ref="E6:G6"/>
    <mergeCell ref="B2:D2"/>
    <mergeCell ref="E2:G2"/>
    <mergeCell ref="H2:I2"/>
    <mergeCell ref="B3:D3"/>
    <mergeCell ref="E3:G3"/>
    <mergeCell ref="H3:I3"/>
    <mergeCell ref="B4:D4"/>
    <mergeCell ref="E4:G4"/>
    <mergeCell ref="H4:I4"/>
    <mergeCell ref="B5:D5"/>
    <mergeCell ref="E5:G5"/>
    <mergeCell ref="H5:I5"/>
    <mergeCell ref="A8:D8"/>
    <mergeCell ref="D11:D13"/>
    <mergeCell ref="H6:I6"/>
    <mergeCell ref="D17:D18"/>
    <mergeCell ref="E10:I13"/>
    <mergeCell ref="E8:I8"/>
    <mergeCell ref="E16:I18"/>
    <mergeCell ref="E14:I15"/>
    <mergeCell ref="E9:I9"/>
    <mergeCell ref="A35:C35"/>
    <mergeCell ref="E34:I35"/>
    <mergeCell ref="E19:I22"/>
    <mergeCell ref="E23:I25"/>
    <mergeCell ref="E26:I28"/>
    <mergeCell ref="E29:I33"/>
    <mergeCell ref="D20:D22"/>
    <mergeCell ref="D24:D25"/>
    <mergeCell ref="D27:D28"/>
    <mergeCell ref="D30:D33"/>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3" tint="0.39997558519241921"/>
  </sheetPr>
  <dimension ref="A1:F3"/>
  <sheetViews>
    <sheetView view="pageBreakPreview" zoomScaleNormal="100" zoomScaleSheetLayoutView="100" workbookViewId="0">
      <selection activeCell="E1" sqref="E1"/>
    </sheetView>
  </sheetViews>
  <sheetFormatPr defaultRowHeight="15" x14ac:dyDescent="0.25"/>
  <cols>
    <col min="1" max="1" width="54.85546875" customWidth="1"/>
  </cols>
  <sheetData>
    <row r="1" spans="1:6" x14ac:dyDescent="0.25">
      <c r="A1" s="102" t="s">
        <v>852</v>
      </c>
    </row>
    <row r="2" spans="1:6" s="118" customFormat="1" x14ac:dyDescent="0.25">
      <c r="A2" t="s">
        <v>853</v>
      </c>
      <c r="B2"/>
      <c r="C2"/>
      <c r="D2"/>
      <c r="E2"/>
      <c r="F2"/>
    </row>
    <row r="3" spans="1:6" s="118" customFormat="1" x14ac:dyDescent="0.25">
      <c r="A3" s="102"/>
    </row>
  </sheetData>
  <hyperlinks>
    <hyperlink ref="A1" r:id="rId1" display="http://www2.ed.gov/programs/reaprlisp/legislation.html"/>
  </hyperlinks>
  <pageMargins left="0.3" right="0.3" top="1" bottom="0.75" header="0.3" footer="0.3"/>
  <pageSetup scale="76" fitToHeight="0" orientation="portrait" r:id="rId2"/>
  <headerFooter>
    <oddHeader>&amp;CBUREAU OF INDIAN EDUCATION
DIVISION OF PERFORMANCE AND ACCOUNTABILITY
SY 2014-2015 - Consolidated Schoolwide Budget Template</oddHeader>
    <oddFooter>&amp;LRev: 8/18/2014
Prepared:  &amp;D&amp;RSchool-wide Budget Workbook - &amp;A, &amp;P of &amp;N</oddFooter>
  </headerFooter>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sheetPr>
  <dimension ref="A1:P56"/>
  <sheetViews>
    <sheetView view="pageBreakPreview" zoomScaleNormal="100" zoomScaleSheetLayoutView="100" workbookViewId="0">
      <selection activeCell="A14" sqref="A14"/>
    </sheetView>
  </sheetViews>
  <sheetFormatPr defaultRowHeight="15" x14ac:dyDescent="0.25"/>
  <cols>
    <col min="1" max="1" width="29.14062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16" ht="18.75" x14ac:dyDescent="0.25">
      <c r="A1" s="628" t="s">
        <v>48</v>
      </c>
      <c r="B1" s="628"/>
      <c r="C1" s="628"/>
      <c r="D1" s="628"/>
      <c r="E1" s="628"/>
      <c r="F1" s="628"/>
      <c r="G1" s="628"/>
      <c r="H1" s="628"/>
      <c r="I1" s="628"/>
      <c r="J1" s="1"/>
      <c r="K1" s="1"/>
      <c r="L1" s="1"/>
      <c r="M1" s="1"/>
      <c r="N1" s="1"/>
      <c r="O1" s="1"/>
      <c r="P1" s="1"/>
    </row>
    <row r="2" spans="1:16" s="118" customFormat="1" x14ac:dyDescent="0.25">
      <c r="A2" s="209" t="s">
        <v>1</v>
      </c>
      <c r="B2" s="591">
        <f>+ISEP!B3</f>
        <v>0</v>
      </c>
      <c r="C2" s="592"/>
      <c r="D2" s="593"/>
      <c r="E2" s="594" t="s">
        <v>3</v>
      </c>
      <c r="F2" s="594"/>
      <c r="G2" s="594"/>
      <c r="H2" s="716"/>
      <c r="I2" s="716"/>
    </row>
    <row r="3" spans="1:16" s="118" customFormat="1" x14ac:dyDescent="0.25">
      <c r="A3" s="209" t="s">
        <v>2</v>
      </c>
      <c r="B3" s="591">
        <f>+ISEP!B4</f>
        <v>0</v>
      </c>
      <c r="C3" s="592"/>
      <c r="D3" s="593"/>
      <c r="E3" s="590" t="s">
        <v>4</v>
      </c>
      <c r="F3" s="590"/>
      <c r="G3" s="590"/>
      <c r="H3" s="716"/>
      <c r="I3" s="716"/>
    </row>
    <row r="4" spans="1:16" s="118" customFormat="1" x14ac:dyDescent="0.25">
      <c r="A4" s="209" t="s">
        <v>331</v>
      </c>
      <c r="B4" s="591">
        <f>+ISEP!B5</f>
        <v>0</v>
      </c>
      <c r="C4" s="592"/>
      <c r="D4" s="593"/>
      <c r="E4" s="590" t="s">
        <v>5</v>
      </c>
      <c r="F4" s="590"/>
      <c r="G4" s="590"/>
      <c r="H4" s="716">
        <f>+H2-H3</f>
        <v>0</v>
      </c>
      <c r="I4" s="716"/>
    </row>
    <row r="5" spans="1:16" s="118" customFormat="1" x14ac:dyDescent="0.25">
      <c r="A5" s="119" t="s">
        <v>332</v>
      </c>
      <c r="B5" s="591">
        <f>+ISEP!B6</f>
        <v>0</v>
      </c>
      <c r="C5" s="592"/>
      <c r="D5" s="593"/>
      <c r="E5" s="590" t="s">
        <v>6</v>
      </c>
      <c r="F5" s="590"/>
      <c r="G5" s="590"/>
      <c r="H5" s="716"/>
      <c r="I5" s="716"/>
    </row>
    <row r="6" spans="1:16" s="118" customFormat="1" x14ac:dyDescent="0.25">
      <c r="A6" s="210" t="s">
        <v>845</v>
      </c>
      <c r="B6" s="591">
        <f>ISEP!$B$7</f>
        <v>0</v>
      </c>
      <c r="C6" s="592"/>
      <c r="D6" s="593"/>
      <c r="E6" s="590" t="s">
        <v>7</v>
      </c>
      <c r="F6" s="590"/>
      <c r="G6" s="590"/>
      <c r="H6" s="716">
        <f>+H4+H5</f>
        <v>0</v>
      </c>
      <c r="I6" s="716"/>
    </row>
    <row r="7" spans="1:16" x14ac:dyDescent="0.25">
      <c r="A7" s="519" t="s">
        <v>46</v>
      </c>
      <c r="B7" s="519"/>
      <c r="C7" s="519"/>
      <c r="D7" s="519"/>
      <c r="E7" s="519"/>
      <c r="F7" s="519"/>
      <c r="G7" s="519"/>
      <c r="H7" s="519"/>
      <c r="I7" s="519"/>
    </row>
    <row r="8" spans="1:16" x14ac:dyDescent="0.25">
      <c r="A8" s="49" t="s">
        <v>42</v>
      </c>
      <c r="B8" s="68" t="s">
        <v>43</v>
      </c>
      <c r="C8" s="68" t="s">
        <v>19</v>
      </c>
      <c r="D8" s="598" t="s">
        <v>913</v>
      </c>
      <c r="E8" s="598"/>
      <c r="F8" s="598"/>
      <c r="G8" s="598"/>
      <c r="H8" s="598"/>
      <c r="I8" s="598"/>
    </row>
    <row r="9" spans="1:16" x14ac:dyDescent="0.25">
      <c r="A9" s="556" t="s">
        <v>873</v>
      </c>
      <c r="B9" s="557"/>
      <c r="C9" s="558"/>
      <c r="D9" s="598"/>
      <c r="E9" s="598"/>
      <c r="F9" s="598"/>
      <c r="G9" s="598"/>
      <c r="H9" s="598"/>
      <c r="I9" s="598"/>
    </row>
    <row r="10" spans="1:16" x14ac:dyDescent="0.25">
      <c r="A10" s="629" t="s">
        <v>58</v>
      </c>
      <c r="B10" s="629"/>
      <c r="C10" s="262">
        <f>SUM(B11:B20)</f>
        <v>0</v>
      </c>
      <c r="D10" s="543"/>
      <c r="E10" s="543"/>
      <c r="F10" s="543"/>
      <c r="G10" s="543"/>
      <c r="H10" s="543"/>
      <c r="I10" s="543"/>
    </row>
    <row r="11" spans="1:16" x14ac:dyDescent="0.25">
      <c r="A11" s="303"/>
      <c r="B11" s="225"/>
      <c r="C11" s="576"/>
      <c r="D11" s="543"/>
      <c r="E11" s="543"/>
      <c r="F11" s="543"/>
      <c r="G11" s="543"/>
      <c r="H11" s="543"/>
      <c r="I11" s="543"/>
    </row>
    <row r="12" spans="1:16" x14ac:dyDescent="0.25">
      <c r="A12" s="303"/>
      <c r="B12" s="225"/>
      <c r="C12" s="576"/>
      <c r="D12" s="543"/>
      <c r="E12" s="543"/>
      <c r="F12" s="543"/>
      <c r="G12" s="543"/>
      <c r="H12" s="543"/>
      <c r="I12" s="543"/>
    </row>
    <row r="13" spans="1:16" x14ac:dyDescent="0.25">
      <c r="A13" s="303"/>
      <c r="B13" s="225"/>
      <c r="C13" s="576"/>
      <c r="D13" s="543"/>
      <c r="E13" s="543"/>
      <c r="F13" s="543"/>
      <c r="G13" s="543"/>
      <c r="H13" s="543"/>
      <c r="I13" s="543"/>
    </row>
    <row r="14" spans="1:16" x14ac:dyDescent="0.25">
      <c r="A14" s="303"/>
      <c r="B14" s="225"/>
      <c r="C14" s="576"/>
      <c r="D14" s="543"/>
      <c r="E14" s="543"/>
      <c r="F14" s="543"/>
      <c r="G14" s="543"/>
      <c r="H14" s="543"/>
      <c r="I14" s="543"/>
    </row>
    <row r="15" spans="1:16" x14ac:dyDescent="0.25">
      <c r="A15" s="303"/>
      <c r="B15" s="4"/>
      <c r="C15" s="576"/>
      <c r="D15" s="543"/>
      <c r="E15" s="543"/>
      <c r="F15" s="543"/>
      <c r="G15" s="543"/>
      <c r="H15" s="543"/>
      <c r="I15" s="543"/>
    </row>
    <row r="16" spans="1:16" x14ac:dyDescent="0.25">
      <c r="A16" s="303"/>
      <c r="B16" s="4"/>
      <c r="C16" s="576"/>
      <c r="D16" s="543"/>
      <c r="E16" s="543"/>
      <c r="F16" s="543"/>
      <c r="G16" s="543"/>
      <c r="H16" s="543"/>
      <c r="I16" s="543"/>
    </row>
    <row r="17" spans="1:9" x14ac:dyDescent="0.25">
      <c r="A17" s="303"/>
      <c r="B17" s="4"/>
      <c r="C17" s="576"/>
      <c r="D17" s="543"/>
      <c r="E17" s="543"/>
      <c r="F17" s="543"/>
      <c r="G17" s="543"/>
      <c r="H17" s="543"/>
      <c r="I17" s="543"/>
    </row>
    <row r="18" spans="1:9" x14ac:dyDescent="0.25">
      <c r="A18" s="303"/>
      <c r="B18" s="4"/>
      <c r="C18" s="576"/>
      <c r="D18" s="543"/>
      <c r="E18" s="543"/>
      <c r="F18" s="543"/>
      <c r="G18" s="543"/>
      <c r="H18" s="543"/>
      <c r="I18" s="543"/>
    </row>
    <row r="19" spans="1:9" x14ac:dyDescent="0.25">
      <c r="A19" s="303"/>
      <c r="B19" s="4"/>
      <c r="C19" s="576"/>
      <c r="D19" s="543"/>
      <c r="E19" s="543"/>
      <c r="F19" s="543"/>
      <c r="G19" s="543"/>
      <c r="H19" s="543"/>
      <c r="I19" s="543"/>
    </row>
    <row r="20" spans="1:9" x14ac:dyDescent="0.25">
      <c r="A20" s="303"/>
      <c r="B20" s="4"/>
      <c r="C20" s="576"/>
      <c r="D20" s="543"/>
      <c r="E20" s="543"/>
      <c r="F20" s="543"/>
      <c r="G20" s="543"/>
      <c r="H20" s="543"/>
      <c r="I20" s="543"/>
    </row>
    <row r="21" spans="1:9" x14ac:dyDescent="0.25">
      <c r="A21" s="296" t="s">
        <v>28</v>
      </c>
      <c r="B21" s="264"/>
      <c r="C21" s="321">
        <f>+C10*B21</f>
        <v>0</v>
      </c>
      <c r="D21" s="596"/>
      <c r="E21" s="596"/>
      <c r="F21" s="596"/>
      <c r="G21" s="596"/>
      <c r="H21" s="596"/>
      <c r="I21" s="596"/>
    </row>
    <row r="22" spans="1:9" x14ac:dyDescent="0.25">
      <c r="A22" s="120"/>
      <c r="B22" s="45"/>
      <c r="C22" s="334"/>
      <c r="D22" s="596"/>
      <c r="E22" s="596"/>
      <c r="F22" s="596"/>
      <c r="G22" s="596"/>
      <c r="H22" s="596"/>
      <c r="I22" s="596"/>
    </row>
    <row r="23" spans="1:9" x14ac:dyDescent="0.25">
      <c r="A23" s="299" t="s">
        <v>13</v>
      </c>
      <c r="B23" s="46"/>
      <c r="C23" s="262">
        <f>SUM(B24:B26)</f>
        <v>0</v>
      </c>
      <c r="D23" s="543"/>
      <c r="E23" s="543"/>
      <c r="F23" s="543"/>
      <c r="G23" s="543"/>
      <c r="H23" s="543"/>
      <c r="I23" s="543"/>
    </row>
    <row r="24" spans="1:9" x14ac:dyDescent="0.25">
      <c r="A24" s="313"/>
      <c r="B24" s="304"/>
      <c r="C24" s="712"/>
      <c r="D24" s="543"/>
      <c r="E24" s="543"/>
      <c r="F24" s="543"/>
      <c r="G24" s="543"/>
      <c r="H24" s="543"/>
      <c r="I24" s="543"/>
    </row>
    <row r="25" spans="1:9" x14ac:dyDescent="0.25">
      <c r="A25" s="298"/>
      <c r="B25" s="304"/>
      <c r="C25" s="712"/>
      <c r="D25" s="543"/>
      <c r="E25" s="543"/>
      <c r="F25" s="543"/>
      <c r="G25" s="543"/>
      <c r="H25" s="543"/>
      <c r="I25" s="543"/>
    </row>
    <row r="26" spans="1:9" x14ac:dyDescent="0.25">
      <c r="A26" s="308"/>
      <c r="B26" s="302"/>
      <c r="C26" s="713"/>
      <c r="D26" s="543"/>
      <c r="E26" s="543"/>
      <c r="F26" s="543"/>
      <c r="G26" s="543"/>
      <c r="H26" s="543"/>
      <c r="I26" s="543"/>
    </row>
    <row r="27" spans="1:9" x14ac:dyDescent="0.25">
      <c r="A27" s="299" t="s">
        <v>14</v>
      </c>
      <c r="B27" s="46"/>
      <c r="C27" s="262">
        <f>SUM(B28:B30)</f>
        <v>0</v>
      </c>
      <c r="D27" s="543"/>
      <c r="E27" s="543"/>
      <c r="F27" s="543"/>
      <c r="G27" s="543"/>
      <c r="H27" s="543"/>
      <c r="I27" s="543"/>
    </row>
    <row r="28" spans="1:9" x14ac:dyDescent="0.25">
      <c r="A28" s="308"/>
      <c r="B28" s="302"/>
      <c r="C28" s="334"/>
      <c r="D28" s="543"/>
      <c r="E28" s="543"/>
      <c r="F28" s="543"/>
      <c r="G28" s="543"/>
      <c r="H28" s="543"/>
      <c r="I28" s="543"/>
    </row>
    <row r="29" spans="1:9" x14ac:dyDescent="0.25">
      <c r="A29" s="308"/>
      <c r="B29" s="302"/>
      <c r="C29" s="335"/>
      <c r="D29" s="543"/>
      <c r="E29" s="543"/>
      <c r="F29" s="543"/>
      <c r="G29" s="543"/>
      <c r="H29" s="543"/>
      <c r="I29" s="543"/>
    </row>
    <row r="30" spans="1:9" x14ac:dyDescent="0.25">
      <c r="A30" s="77"/>
      <c r="B30" s="236"/>
      <c r="C30" s="335"/>
      <c r="D30" s="543"/>
      <c r="E30" s="543"/>
      <c r="F30" s="543"/>
      <c r="G30" s="543"/>
      <c r="H30" s="543"/>
      <c r="I30" s="543"/>
    </row>
    <row r="31" spans="1:9" x14ac:dyDescent="0.25">
      <c r="A31" s="711" t="s">
        <v>890</v>
      </c>
      <c r="B31" s="711"/>
      <c r="C31" s="711"/>
      <c r="D31" s="543"/>
      <c r="E31" s="543"/>
      <c r="F31" s="543"/>
      <c r="G31" s="543"/>
      <c r="H31" s="543"/>
      <c r="I31" s="543"/>
    </row>
    <row r="32" spans="1:9" x14ac:dyDescent="0.25">
      <c r="A32" s="293" t="s">
        <v>9</v>
      </c>
      <c r="B32" s="48"/>
      <c r="C32" s="324">
        <f>SUM(B33:B35)</f>
        <v>0</v>
      </c>
      <c r="D32" s="543"/>
      <c r="E32" s="543"/>
      <c r="F32" s="543"/>
      <c r="G32" s="543"/>
      <c r="H32" s="543"/>
      <c r="I32" s="543"/>
    </row>
    <row r="33" spans="1:9" x14ac:dyDescent="0.25">
      <c r="A33" s="303"/>
      <c r="B33" s="302"/>
      <c r="C33" s="575"/>
      <c r="D33" s="543"/>
      <c r="E33" s="543"/>
      <c r="F33" s="543"/>
      <c r="G33" s="543"/>
      <c r="H33" s="543"/>
      <c r="I33" s="543"/>
    </row>
    <row r="34" spans="1:9" x14ac:dyDescent="0.25">
      <c r="A34" s="303"/>
      <c r="B34" s="302"/>
      <c r="C34" s="575"/>
      <c r="D34" s="543"/>
      <c r="E34" s="543"/>
      <c r="F34" s="543"/>
      <c r="G34" s="543"/>
      <c r="H34" s="543"/>
      <c r="I34" s="543"/>
    </row>
    <row r="35" spans="1:9" x14ac:dyDescent="0.25">
      <c r="A35" s="303"/>
      <c r="B35" s="302"/>
      <c r="C35" s="575"/>
      <c r="D35" s="543"/>
      <c r="E35" s="543"/>
      <c r="F35" s="543"/>
      <c r="G35" s="543"/>
      <c r="H35" s="543"/>
      <c r="I35" s="543"/>
    </row>
    <row r="36" spans="1:9" x14ac:dyDescent="0.25">
      <c r="A36" s="296" t="s">
        <v>10</v>
      </c>
      <c r="B36" s="265"/>
      <c r="C36" s="324">
        <f>+C32*B36</f>
        <v>0</v>
      </c>
      <c r="D36" s="543"/>
      <c r="E36" s="543"/>
      <c r="F36" s="543"/>
      <c r="G36" s="543"/>
      <c r="H36" s="543"/>
      <c r="I36" s="543"/>
    </row>
    <row r="37" spans="1:9" x14ac:dyDescent="0.25">
      <c r="A37" s="313"/>
      <c r="B37" s="47"/>
      <c r="C37" s="325"/>
      <c r="D37" s="543"/>
      <c r="E37" s="543"/>
      <c r="F37" s="543"/>
      <c r="G37" s="543"/>
      <c r="H37" s="543"/>
      <c r="I37" s="543"/>
    </row>
    <row r="38" spans="1:9" s="78" customFormat="1" x14ac:dyDescent="0.25">
      <c r="A38" s="296" t="s">
        <v>13</v>
      </c>
      <c r="B38" s="46"/>
      <c r="C38" s="324">
        <f>SUM(B39:B40)</f>
        <v>0</v>
      </c>
      <c r="D38" s="566"/>
      <c r="E38" s="567"/>
      <c r="F38" s="567"/>
      <c r="G38" s="567"/>
      <c r="H38" s="567"/>
      <c r="I38" s="568"/>
    </row>
    <row r="39" spans="1:9" s="78" customFormat="1" x14ac:dyDescent="0.25">
      <c r="A39" s="313"/>
      <c r="B39" s="304"/>
      <c r="C39" s="562"/>
      <c r="D39" s="569"/>
      <c r="E39" s="570"/>
      <c r="F39" s="570"/>
      <c r="G39" s="570"/>
      <c r="H39" s="570"/>
      <c r="I39" s="571"/>
    </row>
    <row r="40" spans="1:9" s="78" customFormat="1" x14ac:dyDescent="0.25">
      <c r="A40" s="313"/>
      <c r="B40" s="304"/>
      <c r="C40" s="564"/>
      <c r="D40" s="572"/>
      <c r="E40" s="573"/>
      <c r="F40" s="573"/>
      <c r="G40" s="573"/>
      <c r="H40" s="573"/>
      <c r="I40" s="574"/>
    </row>
    <row r="41" spans="1:9" ht="15" customHeight="1" x14ac:dyDescent="0.25">
      <c r="A41" s="301" t="s">
        <v>875</v>
      </c>
      <c r="B41" s="326"/>
      <c r="C41" s="324">
        <f>SUM(B42:B44)</f>
        <v>0</v>
      </c>
      <c r="D41" s="565"/>
      <c r="E41" s="565"/>
      <c r="F41" s="565"/>
      <c r="G41" s="565"/>
      <c r="H41" s="565"/>
      <c r="I41" s="565"/>
    </row>
    <row r="42" spans="1:9" x14ac:dyDescent="0.25">
      <c r="A42" s="298"/>
      <c r="B42" s="304"/>
      <c r="C42" s="555"/>
      <c r="D42" s="565"/>
      <c r="E42" s="565"/>
      <c r="F42" s="565"/>
      <c r="G42" s="565"/>
      <c r="H42" s="565"/>
      <c r="I42" s="565"/>
    </row>
    <row r="43" spans="1:9" x14ac:dyDescent="0.25">
      <c r="A43" s="7"/>
      <c r="B43" s="302"/>
      <c r="C43" s="555"/>
      <c r="D43" s="565"/>
      <c r="E43" s="565"/>
      <c r="F43" s="565"/>
      <c r="G43" s="565"/>
      <c r="H43" s="565"/>
      <c r="I43" s="565"/>
    </row>
    <row r="44" spans="1:9" x14ac:dyDescent="0.25">
      <c r="A44" s="7"/>
      <c r="B44" s="302"/>
      <c r="C44" s="555"/>
      <c r="D44" s="565"/>
      <c r="E44" s="565"/>
      <c r="F44" s="565"/>
      <c r="G44" s="565"/>
      <c r="H44" s="565"/>
      <c r="I44" s="565"/>
    </row>
    <row r="45" spans="1:9" x14ac:dyDescent="0.25">
      <c r="A45" s="299" t="s">
        <v>876</v>
      </c>
      <c r="B45" s="46"/>
      <c r="C45" s="312">
        <f>SUM(B46:B47)</f>
        <v>0</v>
      </c>
      <c r="D45" s="565"/>
      <c r="E45" s="565"/>
      <c r="F45" s="565"/>
      <c r="G45" s="565"/>
      <c r="H45" s="565"/>
      <c r="I45" s="565"/>
    </row>
    <row r="46" spans="1:9" x14ac:dyDescent="0.25">
      <c r="A46" s="308"/>
      <c r="B46" s="302"/>
      <c r="C46" s="715"/>
      <c r="D46" s="565"/>
      <c r="E46" s="565"/>
      <c r="F46" s="565"/>
      <c r="G46" s="565"/>
      <c r="H46" s="565"/>
      <c r="I46" s="565"/>
    </row>
    <row r="47" spans="1:9" x14ac:dyDescent="0.25">
      <c r="A47" s="308"/>
      <c r="B47" s="302"/>
      <c r="C47" s="715"/>
      <c r="D47" s="565"/>
      <c r="E47" s="565"/>
      <c r="F47" s="565"/>
      <c r="G47" s="565"/>
      <c r="H47" s="565"/>
      <c r="I47" s="565"/>
    </row>
    <row r="48" spans="1:9" x14ac:dyDescent="0.25">
      <c r="A48" s="299" t="s">
        <v>14</v>
      </c>
      <c r="B48" s="46"/>
      <c r="C48" s="324">
        <f>SUM(B49:B50)</f>
        <v>0</v>
      </c>
      <c r="D48" s="565"/>
      <c r="E48" s="565"/>
      <c r="F48" s="565"/>
      <c r="G48" s="565"/>
      <c r="H48" s="565"/>
      <c r="I48" s="565"/>
    </row>
    <row r="49" spans="1:9" x14ac:dyDescent="0.25">
      <c r="A49" s="7"/>
      <c r="B49" s="302"/>
      <c r="C49" s="575"/>
      <c r="D49" s="565"/>
      <c r="E49" s="565"/>
      <c r="F49" s="565"/>
      <c r="G49" s="565"/>
      <c r="H49" s="565"/>
      <c r="I49" s="565"/>
    </row>
    <row r="50" spans="1:9" x14ac:dyDescent="0.25">
      <c r="A50" s="7"/>
      <c r="B50" s="302"/>
      <c r="C50" s="575"/>
      <c r="D50" s="565"/>
      <c r="E50" s="565"/>
      <c r="F50" s="565"/>
      <c r="G50" s="565"/>
      <c r="H50" s="565"/>
      <c r="I50" s="565"/>
    </row>
    <row r="51" spans="1:9" x14ac:dyDescent="0.25">
      <c r="A51" s="293" t="s">
        <v>29</v>
      </c>
      <c r="B51" s="46"/>
      <c r="C51" s="324">
        <f>SUM(B52:B54)</f>
        <v>0</v>
      </c>
      <c r="D51" s="565"/>
      <c r="E51" s="565"/>
      <c r="F51" s="565"/>
      <c r="G51" s="565"/>
      <c r="H51" s="565"/>
      <c r="I51" s="565"/>
    </row>
    <row r="52" spans="1:9" x14ac:dyDescent="0.25">
      <c r="A52" s="300"/>
      <c r="B52" s="304"/>
      <c r="C52" s="555"/>
      <c r="D52" s="565"/>
      <c r="E52" s="565"/>
      <c r="F52" s="565"/>
      <c r="G52" s="565"/>
      <c r="H52" s="565"/>
      <c r="I52" s="565"/>
    </row>
    <row r="53" spans="1:9" x14ac:dyDescent="0.25">
      <c r="A53" s="306"/>
      <c r="B53" s="314"/>
      <c r="C53" s="555"/>
      <c r="D53" s="565"/>
      <c r="E53" s="565"/>
      <c r="F53" s="565"/>
      <c r="G53" s="565"/>
      <c r="H53" s="565"/>
      <c r="I53" s="565"/>
    </row>
    <row r="54" spans="1:9" x14ac:dyDescent="0.25">
      <c r="A54" s="303"/>
      <c r="B54" s="302"/>
      <c r="C54" s="555"/>
      <c r="D54" s="565"/>
      <c r="E54" s="565"/>
      <c r="F54" s="565"/>
      <c r="G54" s="565"/>
      <c r="H54" s="565"/>
      <c r="I54" s="565"/>
    </row>
    <row r="55" spans="1:9" x14ac:dyDescent="0.25">
      <c r="A55" s="618" t="s">
        <v>30</v>
      </c>
      <c r="B55" s="618"/>
      <c r="C55" s="257">
        <f>+C10+C21+C23+C27+C32+C36+C41+C45+C48+C51+C38</f>
        <v>0</v>
      </c>
      <c r="D55" s="714"/>
      <c r="E55" s="714"/>
      <c r="F55" s="714"/>
      <c r="G55" s="714"/>
      <c r="H55" s="714"/>
      <c r="I55" s="714"/>
    </row>
    <row r="56" spans="1:9" x14ac:dyDescent="0.25">
      <c r="A56" s="306" t="s">
        <v>31</v>
      </c>
      <c r="B56" s="13"/>
      <c r="C56" s="258">
        <f>+H6-C55</f>
        <v>0</v>
      </c>
      <c r="D56" s="714"/>
      <c r="E56" s="714"/>
      <c r="F56" s="714"/>
      <c r="G56" s="714"/>
      <c r="H56" s="714"/>
      <c r="I56" s="714"/>
    </row>
  </sheetData>
  <mergeCells count="43">
    <mergeCell ref="E5:G5"/>
    <mergeCell ref="A1:I1"/>
    <mergeCell ref="E2:G2"/>
    <mergeCell ref="H2:I2"/>
    <mergeCell ref="B2:D2"/>
    <mergeCell ref="D8:I9"/>
    <mergeCell ref="A10:B10"/>
    <mergeCell ref="D21:I22"/>
    <mergeCell ref="H3:I3"/>
    <mergeCell ref="B4:D4"/>
    <mergeCell ref="H5:I5"/>
    <mergeCell ref="A7:I7"/>
    <mergeCell ref="A9:C9"/>
    <mergeCell ref="B6:D6"/>
    <mergeCell ref="E6:G6"/>
    <mergeCell ref="H6:I6"/>
    <mergeCell ref="B3:D3"/>
    <mergeCell ref="E4:G4"/>
    <mergeCell ref="E3:G3"/>
    <mergeCell ref="H4:I4"/>
    <mergeCell ref="B5:D5"/>
    <mergeCell ref="D55:I56"/>
    <mergeCell ref="C52:C54"/>
    <mergeCell ref="D51:I54"/>
    <mergeCell ref="D41:I44"/>
    <mergeCell ref="A55:B55"/>
    <mergeCell ref="C42:C44"/>
    <mergeCell ref="C46:C47"/>
    <mergeCell ref="C49:C50"/>
    <mergeCell ref="D45:I47"/>
    <mergeCell ref="D48:I50"/>
    <mergeCell ref="A31:C31"/>
    <mergeCell ref="D10:I20"/>
    <mergeCell ref="C11:C20"/>
    <mergeCell ref="D38:I40"/>
    <mergeCell ref="C39:C40"/>
    <mergeCell ref="D32:I35"/>
    <mergeCell ref="D36:I37"/>
    <mergeCell ref="D31:I31"/>
    <mergeCell ref="C24:C26"/>
    <mergeCell ref="C33:C35"/>
    <mergeCell ref="D27:I30"/>
    <mergeCell ref="D23:I26"/>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11"/>
  <sheetViews>
    <sheetView view="pageLayout" zoomScaleNormal="100" zoomScaleSheetLayoutView="100" workbookViewId="0">
      <selection activeCell="A5" sqref="A5"/>
    </sheetView>
  </sheetViews>
  <sheetFormatPr defaultRowHeight="15" x14ac:dyDescent="0.25"/>
  <cols>
    <col min="1" max="1" width="88.5703125" customWidth="1"/>
  </cols>
  <sheetData>
    <row r="1" spans="1:1" ht="41.25" customHeight="1" x14ac:dyDescent="0.25">
      <c r="A1" s="187" t="s">
        <v>445</v>
      </c>
    </row>
    <row r="2" spans="1:1" ht="21.75" customHeight="1" x14ac:dyDescent="0.25">
      <c r="A2" s="160" t="s">
        <v>446</v>
      </c>
    </row>
    <row r="3" spans="1:1" ht="27.75" customHeight="1" x14ac:dyDescent="0.25">
      <c r="A3" s="160" t="s">
        <v>447</v>
      </c>
    </row>
    <row r="4" spans="1:1" ht="117.75" customHeight="1" x14ac:dyDescent="0.25">
      <c r="A4" s="173" t="s">
        <v>448</v>
      </c>
    </row>
    <row r="5" spans="1:1" ht="24.75" customHeight="1" x14ac:dyDescent="0.25">
      <c r="A5" s="160" t="s">
        <v>449</v>
      </c>
    </row>
    <row r="6" spans="1:1" ht="84" customHeight="1" x14ac:dyDescent="0.25">
      <c r="A6" s="173" t="s">
        <v>450</v>
      </c>
    </row>
    <row r="7" spans="1:1" ht="39" customHeight="1" x14ac:dyDescent="0.25">
      <c r="A7" s="173" t="s">
        <v>451</v>
      </c>
    </row>
    <row r="8" spans="1:1" ht="40.5" customHeight="1" x14ac:dyDescent="0.25">
      <c r="A8" s="181" t="s">
        <v>452</v>
      </c>
    </row>
    <row r="9" spans="1:1" ht="23.25" customHeight="1" x14ac:dyDescent="0.25">
      <c r="A9" s="181" t="s">
        <v>453</v>
      </c>
    </row>
    <row r="10" spans="1:1" ht="36.75" customHeight="1" x14ac:dyDescent="0.25">
      <c r="A10" s="181" t="s">
        <v>454</v>
      </c>
    </row>
    <row r="11" spans="1:1" ht="24" customHeight="1" x14ac:dyDescent="0.25">
      <c r="A11" s="181" t="s">
        <v>455</v>
      </c>
    </row>
  </sheetData>
  <pageMargins left="0.3" right="0.3" top="1" bottom="0.75" header="0.3" footer="0.3"/>
  <pageSetup scale="76"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theme="6"/>
  </sheetPr>
  <dimension ref="A1:I57"/>
  <sheetViews>
    <sheetView view="pageBreakPreview" zoomScaleNormal="100" zoomScaleSheetLayoutView="100" workbookViewId="0">
      <selection activeCell="D70" sqref="D70"/>
    </sheetView>
  </sheetViews>
  <sheetFormatPr defaultRowHeight="15" x14ac:dyDescent="0.25"/>
  <cols>
    <col min="1" max="1" width="29.8554687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9" ht="15.75" x14ac:dyDescent="0.25">
      <c r="A1" s="734" t="s">
        <v>444</v>
      </c>
      <c r="B1" s="734"/>
      <c r="C1" s="734"/>
      <c r="D1" s="734"/>
      <c r="E1" s="734"/>
      <c r="F1" s="734"/>
      <c r="G1" s="734"/>
      <c r="H1" s="734"/>
      <c r="I1" s="734"/>
    </row>
    <row r="2" spans="1:9" x14ac:dyDescent="0.25">
      <c r="A2" s="209" t="s">
        <v>1</v>
      </c>
      <c r="B2" s="591">
        <f>+ISEP!B3</f>
        <v>0</v>
      </c>
      <c r="C2" s="592"/>
      <c r="D2" s="593"/>
      <c r="E2" s="594" t="s">
        <v>3</v>
      </c>
      <c r="F2" s="594"/>
      <c r="G2" s="594"/>
      <c r="H2" s="595"/>
      <c r="I2" s="595"/>
    </row>
    <row r="3" spans="1:9" x14ac:dyDescent="0.25">
      <c r="A3" s="209" t="s">
        <v>2</v>
      </c>
      <c r="B3" s="591">
        <f>+ISEP!B4</f>
        <v>0</v>
      </c>
      <c r="C3" s="592"/>
      <c r="D3" s="593"/>
      <c r="E3" s="590" t="s">
        <v>4</v>
      </c>
      <c r="F3" s="590"/>
      <c r="G3" s="590"/>
      <c r="H3" s="595"/>
      <c r="I3" s="595"/>
    </row>
    <row r="4" spans="1:9" x14ac:dyDescent="0.25">
      <c r="A4" s="209" t="s">
        <v>331</v>
      </c>
      <c r="B4" s="591"/>
      <c r="C4" s="592"/>
      <c r="D4" s="593"/>
      <c r="E4" s="590" t="s">
        <v>5</v>
      </c>
      <c r="F4" s="590"/>
      <c r="G4" s="590"/>
      <c r="H4" s="595">
        <f>+H2-H3</f>
        <v>0</v>
      </c>
      <c r="I4" s="595"/>
    </row>
    <row r="5" spans="1:9" x14ac:dyDescent="0.25">
      <c r="A5" s="119" t="s">
        <v>332</v>
      </c>
      <c r="B5" s="591"/>
      <c r="C5" s="592"/>
      <c r="D5" s="593"/>
      <c r="E5" s="590" t="s">
        <v>6</v>
      </c>
      <c r="F5" s="590"/>
      <c r="G5" s="590"/>
      <c r="H5" s="595"/>
      <c r="I5" s="595"/>
    </row>
    <row r="6" spans="1:9" x14ac:dyDescent="0.25">
      <c r="A6" s="210" t="s">
        <v>861</v>
      </c>
      <c r="B6" s="591">
        <f>ISEP!$B$7</f>
        <v>0</v>
      </c>
      <c r="C6" s="592"/>
      <c r="D6" s="593"/>
      <c r="E6" s="590" t="s">
        <v>7</v>
      </c>
      <c r="F6" s="590"/>
      <c r="G6" s="590"/>
      <c r="H6" s="595">
        <f>+H4+H5</f>
        <v>0</v>
      </c>
      <c r="I6" s="595"/>
    </row>
    <row r="7" spans="1:9" x14ac:dyDescent="0.25">
      <c r="A7" s="519" t="s">
        <v>46</v>
      </c>
      <c r="B7" s="519"/>
      <c r="C7" s="519"/>
      <c r="D7" s="519"/>
      <c r="E7" s="519"/>
      <c r="F7" s="519"/>
      <c r="G7" s="519"/>
      <c r="H7" s="519"/>
      <c r="I7" s="519"/>
    </row>
    <row r="8" spans="1:9" x14ac:dyDescent="0.25">
      <c r="A8" s="49" t="s">
        <v>42</v>
      </c>
      <c r="B8" s="68" t="s">
        <v>43</v>
      </c>
      <c r="C8" s="68" t="s">
        <v>19</v>
      </c>
      <c r="D8" s="598" t="s">
        <v>913</v>
      </c>
      <c r="E8" s="598"/>
      <c r="F8" s="598"/>
      <c r="G8" s="598"/>
      <c r="H8" s="598"/>
      <c r="I8" s="598"/>
    </row>
    <row r="9" spans="1:9" x14ac:dyDescent="0.25">
      <c r="A9" s="556" t="s">
        <v>873</v>
      </c>
      <c r="B9" s="557"/>
      <c r="C9" s="558"/>
      <c r="D9" s="598"/>
      <c r="E9" s="598"/>
      <c r="F9" s="598"/>
      <c r="G9" s="598"/>
      <c r="H9" s="598"/>
      <c r="I9" s="598"/>
    </row>
    <row r="10" spans="1:9" x14ac:dyDescent="0.25">
      <c r="A10" s="629" t="s">
        <v>58</v>
      </c>
      <c r="B10" s="629"/>
      <c r="C10" s="262">
        <f>SUM(B11:B19)</f>
        <v>0</v>
      </c>
      <c r="D10" s="543"/>
      <c r="E10" s="543"/>
      <c r="F10" s="543"/>
      <c r="G10" s="543"/>
      <c r="H10" s="543"/>
      <c r="I10" s="543"/>
    </row>
    <row r="11" spans="1:9" x14ac:dyDescent="0.25">
      <c r="A11" s="303"/>
      <c r="B11" s="225"/>
      <c r="C11" s="576"/>
      <c r="D11" s="543"/>
      <c r="E11" s="543"/>
      <c r="F11" s="543"/>
      <c r="G11" s="543"/>
      <c r="H11" s="543"/>
      <c r="I11" s="543"/>
    </row>
    <row r="12" spans="1:9" x14ac:dyDescent="0.25">
      <c r="A12" s="303"/>
      <c r="B12" s="225"/>
      <c r="C12" s="576"/>
      <c r="D12" s="543"/>
      <c r="E12" s="543"/>
      <c r="F12" s="543"/>
      <c r="G12" s="543"/>
      <c r="H12" s="543"/>
      <c r="I12" s="543"/>
    </row>
    <row r="13" spans="1:9" x14ac:dyDescent="0.25">
      <c r="A13" s="303"/>
      <c r="B13" s="225"/>
      <c r="C13" s="576"/>
      <c r="D13" s="543"/>
      <c r="E13" s="543"/>
      <c r="F13" s="543"/>
      <c r="G13" s="543"/>
      <c r="H13" s="543"/>
      <c r="I13" s="543"/>
    </row>
    <row r="14" spans="1:9" x14ac:dyDescent="0.25">
      <c r="A14" s="303"/>
      <c r="B14" s="286"/>
      <c r="C14" s="576"/>
      <c r="D14" s="543"/>
      <c r="E14" s="543"/>
      <c r="F14" s="543"/>
      <c r="G14" s="543"/>
      <c r="H14" s="543"/>
      <c r="I14" s="543"/>
    </row>
    <row r="15" spans="1:9" x14ac:dyDescent="0.25">
      <c r="A15" s="303"/>
      <c r="B15" s="286"/>
      <c r="C15" s="576"/>
      <c r="D15" s="543"/>
      <c r="E15" s="543"/>
      <c r="F15" s="543"/>
      <c r="G15" s="543"/>
      <c r="H15" s="543"/>
      <c r="I15" s="543"/>
    </row>
    <row r="16" spans="1:9" x14ac:dyDescent="0.25">
      <c r="A16" s="303"/>
      <c r="B16" s="286"/>
      <c r="C16" s="576"/>
      <c r="D16" s="543"/>
      <c r="E16" s="543"/>
      <c r="F16" s="543"/>
      <c r="G16" s="543"/>
      <c r="H16" s="543"/>
      <c r="I16" s="543"/>
    </row>
    <row r="17" spans="1:9" x14ac:dyDescent="0.25">
      <c r="A17" s="303"/>
      <c r="B17" s="286"/>
      <c r="C17" s="576"/>
      <c r="D17" s="543"/>
      <c r="E17" s="543"/>
      <c r="F17" s="543"/>
      <c r="G17" s="543"/>
      <c r="H17" s="543"/>
      <c r="I17" s="543"/>
    </row>
    <row r="18" spans="1:9" x14ac:dyDescent="0.25">
      <c r="A18" s="303"/>
      <c r="B18" s="286"/>
      <c r="C18" s="576"/>
      <c r="D18" s="543"/>
      <c r="E18" s="543"/>
      <c r="F18" s="543"/>
      <c r="G18" s="543"/>
      <c r="H18" s="543"/>
      <c r="I18" s="543"/>
    </row>
    <row r="19" spans="1:9" x14ac:dyDescent="0.25">
      <c r="A19" s="303"/>
      <c r="B19" s="286"/>
      <c r="C19" s="576"/>
      <c r="D19" s="543"/>
      <c r="E19" s="543"/>
      <c r="F19" s="543"/>
      <c r="G19" s="543"/>
      <c r="H19" s="543"/>
      <c r="I19" s="543"/>
    </row>
    <row r="20" spans="1:9" x14ac:dyDescent="0.25">
      <c r="A20" s="296" t="s">
        <v>28</v>
      </c>
      <c r="B20" s="264"/>
      <c r="C20" s="321">
        <f>+C10*B20</f>
        <v>0</v>
      </c>
      <c r="D20" s="723"/>
      <c r="E20" s="723"/>
      <c r="F20" s="723"/>
      <c r="G20" s="723"/>
      <c r="H20" s="723"/>
      <c r="I20" s="723"/>
    </row>
    <row r="21" spans="1:9" x14ac:dyDescent="0.25">
      <c r="A21" s="125"/>
      <c r="B21" s="128"/>
      <c r="C21" s="334"/>
      <c r="D21" s="723"/>
      <c r="E21" s="723"/>
      <c r="F21" s="723"/>
      <c r="G21" s="723"/>
      <c r="H21" s="723"/>
      <c r="I21" s="723"/>
    </row>
    <row r="22" spans="1:9" ht="15" customHeight="1" x14ac:dyDescent="0.25">
      <c r="A22" s="323" t="s">
        <v>875</v>
      </c>
      <c r="B22" s="93"/>
      <c r="C22" s="262">
        <f>SUM(B23:B25)</f>
        <v>0</v>
      </c>
      <c r="D22" s="724"/>
      <c r="E22" s="725"/>
      <c r="F22" s="725"/>
      <c r="G22" s="725"/>
      <c r="H22" s="725"/>
      <c r="I22" s="726"/>
    </row>
    <row r="23" spans="1:9" x14ac:dyDescent="0.25">
      <c r="A23" s="120"/>
      <c r="B23" s="302"/>
      <c r="C23" s="733"/>
      <c r="D23" s="727"/>
      <c r="E23" s="728"/>
      <c r="F23" s="728"/>
      <c r="G23" s="728"/>
      <c r="H23" s="728"/>
      <c r="I23" s="729"/>
    </row>
    <row r="24" spans="1:9" x14ac:dyDescent="0.25">
      <c r="A24" s="120"/>
      <c r="B24" s="302"/>
      <c r="C24" s="712"/>
      <c r="D24" s="727"/>
      <c r="E24" s="728"/>
      <c r="F24" s="728"/>
      <c r="G24" s="728"/>
      <c r="H24" s="728"/>
      <c r="I24" s="729"/>
    </row>
    <row r="25" spans="1:9" x14ac:dyDescent="0.25">
      <c r="A25" s="120"/>
      <c r="B25" s="302"/>
      <c r="C25" s="713"/>
      <c r="D25" s="730"/>
      <c r="E25" s="731"/>
      <c r="F25" s="731"/>
      <c r="G25" s="731"/>
      <c r="H25" s="731"/>
      <c r="I25" s="732"/>
    </row>
    <row r="26" spans="1:9" x14ac:dyDescent="0.25">
      <c r="A26" s="299" t="s">
        <v>13</v>
      </c>
      <c r="B26" s="305"/>
      <c r="C26" s="262">
        <f>SUM(B27:B29)</f>
        <v>0</v>
      </c>
      <c r="D26" s="543"/>
      <c r="E26" s="543"/>
      <c r="F26" s="543"/>
      <c r="G26" s="543"/>
      <c r="H26" s="543"/>
      <c r="I26" s="543"/>
    </row>
    <row r="27" spans="1:9" x14ac:dyDescent="0.25">
      <c r="A27" s="92"/>
      <c r="B27" s="304"/>
      <c r="C27" s="576"/>
      <c r="D27" s="543"/>
      <c r="E27" s="543"/>
      <c r="F27" s="543"/>
      <c r="G27" s="543"/>
      <c r="H27" s="543"/>
      <c r="I27" s="543"/>
    </row>
    <row r="28" spans="1:9" x14ac:dyDescent="0.25">
      <c r="A28" s="306"/>
      <c r="B28" s="304"/>
      <c r="C28" s="576"/>
      <c r="D28" s="543"/>
      <c r="E28" s="543"/>
      <c r="F28" s="543"/>
      <c r="G28" s="543"/>
      <c r="H28" s="543"/>
      <c r="I28" s="543"/>
    </row>
    <row r="29" spans="1:9" x14ac:dyDescent="0.25">
      <c r="A29" s="7"/>
      <c r="B29" s="302"/>
      <c r="C29" s="576"/>
      <c r="D29" s="543"/>
      <c r="E29" s="543"/>
      <c r="F29" s="543"/>
      <c r="G29" s="543"/>
      <c r="H29" s="543"/>
      <c r="I29" s="543"/>
    </row>
    <row r="30" spans="1:9" x14ac:dyDescent="0.25">
      <c r="A30" s="299" t="s">
        <v>14</v>
      </c>
      <c r="B30" s="305"/>
      <c r="C30" s="321">
        <f>SUM(B31:B33)</f>
        <v>0</v>
      </c>
      <c r="D30" s="566"/>
      <c r="E30" s="567"/>
      <c r="F30" s="567"/>
      <c r="G30" s="567"/>
      <c r="H30" s="567"/>
      <c r="I30" s="568"/>
    </row>
    <row r="31" spans="1:9" x14ac:dyDescent="0.25">
      <c r="A31" s="7"/>
      <c r="B31" s="302"/>
      <c r="C31" s="559"/>
      <c r="D31" s="569"/>
      <c r="E31" s="570"/>
      <c r="F31" s="570"/>
      <c r="G31" s="570"/>
      <c r="H31" s="570"/>
      <c r="I31" s="571"/>
    </row>
    <row r="32" spans="1:9" x14ac:dyDescent="0.25">
      <c r="A32" s="7"/>
      <c r="B32" s="302"/>
      <c r="C32" s="560"/>
      <c r="D32" s="569"/>
      <c r="E32" s="570"/>
      <c r="F32" s="570"/>
      <c r="G32" s="570"/>
      <c r="H32" s="570"/>
      <c r="I32" s="571"/>
    </row>
    <row r="33" spans="1:9" x14ac:dyDescent="0.25">
      <c r="A33" s="7"/>
      <c r="B33" s="302"/>
      <c r="C33" s="561"/>
      <c r="D33" s="572"/>
      <c r="E33" s="573"/>
      <c r="F33" s="573"/>
      <c r="G33" s="573"/>
      <c r="H33" s="573"/>
      <c r="I33" s="574"/>
    </row>
    <row r="34" spans="1:9" x14ac:dyDescent="0.25">
      <c r="A34" s="717" t="s">
        <v>890</v>
      </c>
      <c r="B34" s="718"/>
      <c r="C34" s="719"/>
      <c r="D34" s="720"/>
      <c r="E34" s="721"/>
      <c r="F34" s="721"/>
      <c r="G34" s="721"/>
      <c r="H34" s="721"/>
      <c r="I34" s="722"/>
    </row>
    <row r="35" spans="1:9" x14ac:dyDescent="0.25">
      <c r="A35" s="293" t="s">
        <v>58</v>
      </c>
      <c r="B35" s="122"/>
      <c r="C35" s="324">
        <f>SUM(B36:B38)</f>
        <v>0</v>
      </c>
      <c r="D35" s="566"/>
      <c r="E35" s="567"/>
      <c r="F35" s="567"/>
      <c r="G35" s="567"/>
      <c r="H35" s="567"/>
      <c r="I35" s="568"/>
    </row>
    <row r="36" spans="1:9" x14ac:dyDescent="0.25">
      <c r="A36" s="5"/>
      <c r="B36" s="302"/>
      <c r="C36" s="575"/>
      <c r="D36" s="569"/>
      <c r="E36" s="570"/>
      <c r="F36" s="570"/>
      <c r="G36" s="570"/>
      <c r="H36" s="570"/>
      <c r="I36" s="571"/>
    </row>
    <row r="37" spans="1:9" x14ac:dyDescent="0.25">
      <c r="A37" s="5"/>
      <c r="B37" s="302"/>
      <c r="C37" s="575"/>
      <c r="D37" s="569"/>
      <c r="E37" s="570"/>
      <c r="F37" s="570"/>
      <c r="G37" s="570"/>
      <c r="H37" s="570"/>
      <c r="I37" s="571"/>
    </row>
    <row r="38" spans="1:9" x14ac:dyDescent="0.25">
      <c r="A38" s="5"/>
      <c r="B38" s="302"/>
      <c r="C38" s="575"/>
      <c r="D38" s="572"/>
      <c r="E38" s="573"/>
      <c r="F38" s="573"/>
      <c r="G38" s="573"/>
      <c r="H38" s="573"/>
      <c r="I38" s="574"/>
    </row>
    <row r="39" spans="1:9" x14ac:dyDescent="0.25">
      <c r="A39" s="296" t="s">
        <v>10</v>
      </c>
      <c r="B39" s="265"/>
      <c r="C39" s="324">
        <f>+C35*B39</f>
        <v>0</v>
      </c>
      <c r="D39" s="566"/>
      <c r="E39" s="567"/>
      <c r="F39" s="567"/>
      <c r="G39" s="567"/>
      <c r="H39" s="567"/>
      <c r="I39" s="568"/>
    </row>
    <row r="40" spans="1:9" x14ac:dyDescent="0.25">
      <c r="A40" s="336"/>
      <c r="B40" s="128"/>
      <c r="C40" s="337"/>
      <c r="D40" s="572"/>
      <c r="E40" s="573"/>
      <c r="F40" s="573"/>
      <c r="G40" s="573"/>
      <c r="H40" s="573"/>
      <c r="I40" s="574"/>
    </row>
    <row r="41" spans="1:9" x14ac:dyDescent="0.25">
      <c r="A41" s="296" t="s">
        <v>875</v>
      </c>
      <c r="B41" s="93"/>
      <c r="C41" s="324">
        <f>SUM(B42:B43)</f>
        <v>0</v>
      </c>
      <c r="D41" s="566"/>
      <c r="E41" s="567"/>
      <c r="F41" s="567"/>
      <c r="G41" s="567"/>
      <c r="H41" s="567"/>
      <c r="I41" s="568"/>
    </row>
    <row r="42" spans="1:9" x14ac:dyDescent="0.25">
      <c r="A42" s="313"/>
      <c r="B42" s="302"/>
      <c r="C42" s="562"/>
      <c r="D42" s="569"/>
      <c r="E42" s="570"/>
      <c r="F42" s="570"/>
      <c r="G42" s="570"/>
      <c r="H42" s="570"/>
      <c r="I42" s="571"/>
    </row>
    <row r="43" spans="1:9" x14ac:dyDescent="0.25">
      <c r="A43" s="338"/>
      <c r="B43" s="339"/>
      <c r="C43" s="564"/>
      <c r="D43" s="572"/>
      <c r="E43" s="573"/>
      <c r="F43" s="573"/>
      <c r="G43" s="573"/>
      <c r="H43" s="573"/>
      <c r="I43" s="574"/>
    </row>
    <row r="44" spans="1:9" x14ac:dyDescent="0.25">
      <c r="A44" s="296" t="s">
        <v>138</v>
      </c>
      <c r="B44" s="305"/>
      <c r="C44" s="324">
        <f>SUM(B45:B46)</f>
        <v>0</v>
      </c>
      <c r="D44" s="566"/>
      <c r="E44" s="567"/>
      <c r="F44" s="567"/>
      <c r="G44" s="567"/>
      <c r="H44" s="567"/>
      <c r="I44" s="568"/>
    </row>
    <row r="45" spans="1:9" x14ac:dyDescent="0.25">
      <c r="A45" s="313"/>
      <c r="B45" s="304"/>
      <c r="C45" s="562"/>
      <c r="D45" s="569"/>
      <c r="E45" s="570"/>
      <c r="F45" s="570"/>
      <c r="G45" s="570"/>
      <c r="H45" s="570"/>
      <c r="I45" s="571"/>
    </row>
    <row r="46" spans="1:9" x14ac:dyDescent="0.25">
      <c r="A46" s="313"/>
      <c r="B46" s="304"/>
      <c r="C46" s="564"/>
      <c r="D46" s="572"/>
      <c r="E46" s="573"/>
      <c r="F46" s="573"/>
      <c r="G46" s="573"/>
      <c r="H46" s="573"/>
      <c r="I46" s="574"/>
    </row>
    <row r="47" spans="1:9" x14ac:dyDescent="0.25">
      <c r="A47" s="299" t="s">
        <v>876</v>
      </c>
      <c r="B47" s="305"/>
      <c r="C47" s="324">
        <f>SUM(B48:B49)</f>
        <v>0</v>
      </c>
      <c r="D47" s="565"/>
      <c r="E47" s="565"/>
      <c r="F47" s="565"/>
      <c r="G47" s="565"/>
      <c r="H47" s="565"/>
      <c r="I47" s="565"/>
    </row>
    <row r="48" spans="1:9" x14ac:dyDescent="0.25">
      <c r="A48" s="7"/>
      <c r="B48" s="302"/>
      <c r="C48" s="575"/>
      <c r="D48" s="565"/>
      <c r="E48" s="565"/>
      <c r="F48" s="565"/>
      <c r="G48" s="565"/>
      <c r="H48" s="565"/>
      <c r="I48" s="565"/>
    </row>
    <row r="49" spans="1:9" x14ac:dyDescent="0.25">
      <c r="A49" s="7"/>
      <c r="B49" s="302"/>
      <c r="C49" s="575"/>
      <c r="D49" s="565"/>
      <c r="E49" s="565"/>
      <c r="F49" s="565"/>
      <c r="G49" s="565"/>
      <c r="H49" s="565"/>
      <c r="I49" s="565"/>
    </row>
    <row r="50" spans="1:9" x14ac:dyDescent="0.25">
      <c r="A50" s="299" t="s">
        <v>14</v>
      </c>
      <c r="B50" s="305"/>
      <c r="C50" s="324">
        <f>SUM(B51:B52)</f>
        <v>0</v>
      </c>
      <c r="D50" s="565"/>
      <c r="E50" s="565"/>
      <c r="F50" s="565"/>
      <c r="G50" s="565"/>
      <c r="H50" s="565"/>
      <c r="I50" s="565"/>
    </row>
    <row r="51" spans="1:9" x14ac:dyDescent="0.25">
      <c r="A51" s="7"/>
      <c r="B51" s="302"/>
      <c r="C51" s="575"/>
      <c r="D51" s="565"/>
      <c r="E51" s="565"/>
      <c r="F51" s="565"/>
      <c r="G51" s="565"/>
      <c r="H51" s="565"/>
      <c r="I51" s="565"/>
    </row>
    <row r="52" spans="1:9" x14ac:dyDescent="0.25">
      <c r="A52" s="7"/>
      <c r="B52" s="302"/>
      <c r="C52" s="575"/>
      <c r="D52" s="565"/>
      <c r="E52" s="565"/>
      <c r="F52" s="565"/>
      <c r="G52" s="565"/>
      <c r="H52" s="565"/>
      <c r="I52" s="565"/>
    </row>
    <row r="53" spans="1:9" x14ac:dyDescent="0.25">
      <c r="A53" s="293" t="s">
        <v>29</v>
      </c>
      <c r="B53" s="305"/>
      <c r="C53" s="324">
        <f>SUM(B54:B55)</f>
        <v>0</v>
      </c>
      <c r="D53" s="565"/>
      <c r="E53" s="565"/>
      <c r="F53" s="565"/>
      <c r="G53" s="565"/>
      <c r="H53" s="565"/>
      <c r="I53" s="565"/>
    </row>
    <row r="54" spans="1:9" x14ac:dyDescent="0.25">
      <c r="A54" s="300"/>
      <c r="B54" s="304"/>
      <c r="C54" s="555"/>
      <c r="D54" s="565"/>
      <c r="E54" s="565"/>
      <c r="F54" s="565"/>
      <c r="G54" s="565"/>
      <c r="H54" s="565"/>
      <c r="I54" s="565"/>
    </row>
    <row r="55" spans="1:9" x14ac:dyDescent="0.25">
      <c r="A55" s="5"/>
      <c r="B55" s="302"/>
      <c r="C55" s="555"/>
      <c r="D55" s="565"/>
      <c r="E55" s="565"/>
      <c r="F55" s="565"/>
      <c r="G55" s="565"/>
      <c r="H55" s="565"/>
      <c r="I55" s="565"/>
    </row>
    <row r="56" spans="1:9" x14ac:dyDescent="0.25">
      <c r="A56" s="618" t="s">
        <v>30</v>
      </c>
      <c r="B56" s="618"/>
      <c r="C56" s="257">
        <f>+C10+C20+C22+C26+C30+C35+C39+C41+C44+C47+C50+C53</f>
        <v>0</v>
      </c>
      <c r="D56" s="504"/>
      <c r="E56" s="504"/>
      <c r="F56" s="504"/>
      <c r="G56" s="504"/>
      <c r="H56" s="504"/>
      <c r="I56" s="504"/>
    </row>
    <row r="57" spans="1:9" x14ac:dyDescent="0.25">
      <c r="A57" s="306" t="s">
        <v>31</v>
      </c>
      <c r="B57" s="13"/>
      <c r="C57" s="258">
        <f>+H6-C56</f>
        <v>0</v>
      </c>
      <c r="D57" s="504"/>
      <c r="E57" s="504"/>
      <c r="F57" s="504"/>
      <c r="G57" s="504"/>
      <c r="H57" s="504"/>
      <c r="I57" s="504"/>
    </row>
  </sheetData>
  <mergeCells count="46">
    <mergeCell ref="A1:I1"/>
    <mergeCell ref="B2:D2"/>
    <mergeCell ref="E2:G2"/>
    <mergeCell ref="H2:I2"/>
    <mergeCell ref="B3:D3"/>
    <mergeCell ref="E3:G3"/>
    <mergeCell ref="H3:I3"/>
    <mergeCell ref="B4:D4"/>
    <mergeCell ref="E4:G4"/>
    <mergeCell ref="H4:I4"/>
    <mergeCell ref="B5:D5"/>
    <mergeCell ref="E5:G5"/>
    <mergeCell ref="H5:I5"/>
    <mergeCell ref="B6:D6"/>
    <mergeCell ref="E6:G6"/>
    <mergeCell ref="H6:I6"/>
    <mergeCell ref="A7:I7"/>
    <mergeCell ref="D8:I9"/>
    <mergeCell ref="A9:C9"/>
    <mergeCell ref="A10:B10"/>
    <mergeCell ref="D10:I19"/>
    <mergeCell ref="C11:C19"/>
    <mergeCell ref="D20:I21"/>
    <mergeCell ref="D22:I25"/>
    <mergeCell ref="C23:C25"/>
    <mergeCell ref="D47:I49"/>
    <mergeCell ref="C48:C49"/>
    <mergeCell ref="D26:I29"/>
    <mergeCell ref="C27:C29"/>
    <mergeCell ref="D30:I33"/>
    <mergeCell ref="A34:C34"/>
    <mergeCell ref="D34:I34"/>
    <mergeCell ref="D35:I38"/>
    <mergeCell ref="C36:C38"/>
    <mergeCell ref="D39:I40"/>
    <mergeCell ref="D41:I43"/>
    <mergeCell ref="C42:C43"/>
    <mergeCell ref="D44:I46"/>
    <mergeCell ref="C45:C46"/>
    <mergeCell ref="C31:C33"/>
    <mergeCell ref="D50:I52"/>
    <mergeCell ref="C51:C52"/>
    <mergeCell ref="D53:I55"/>
    <mergeCell ref="C54:C55"/>
    <mergeCell ref="A56:B56"/>
    <mergeCell ref="D56:I57"/>
  </mergeCells>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39997558519241921"/>
    <pageSetUpPr fitToPage="1"/>
  </sheetPr>
  <dimension ref="A1:P51"/>
  <sheetViews>
    <sheetView view="pageBreakPreview" zoomScaleNormal="100" zoomScaleSheetLayoutView="100" workbookViewId="0">
      <selection activeCell="B14" sqref="B14"/>
    </sheetView>
  </sheetViews>
  <sheetFormatPr defaultRowHeight="15" x14ac:dyDescent="0.25"/>
  <cols>
    <col min="1" max="1" width="4.7109375" style="1" customWidth="1"/>
    <col min="2" max="2" width="132.85546875" customWidth="1"/>
    <col min="3" max="5" width="15.5703125" customWidth="1"/>
    <col min="6" max="6" width="15.28515625" customWidth="1"/>
    <col min="7" max="8" width="7.7109375" customWidth="1"/>
    <col min="9" max="9" width="15.5703125" customWidth="1"/>
  </cols>
  <sheetData>
    <row r="1" spans="1:16" ht="25.5" customHeight="1" x14ac:dyDescent="0.25">
      <c r="A1" s="737" t="s">
        <v>61</v>
      </c>
      <c r="B1" s="738"/>
      <c r="C1" s="67"/>
      <c r="D1" s="67"/>
      <c r="E1" s="67"/>
      <c r="F1" s="67"/>
      <c r="G1" s="67"/>
      <c r="H1" s="67"/>
      <c r="I1" s="67"/>
      <c r="J1" s="1"/>
      <c r="K1" s="1"/>
      <c r="L1" s="1"/>
      <c r="M1" s="1"/>
      <c r="N1" s="1"/>
      <c r="O1" s="1"/>
      <c r="P1" s="1"/>
    </row>
    <row r="2" spans="1:16" ht="30" customHeight="1" x14ac:dyDescent="0.25">
      <c r="A2" s="140" t="s">
        <v>62</v>
      </c>
      <c r="B2" s="141"/>
      <c r="C2" s="32"/>
      <c r="D2" s="32"/>
      <c r="E2" s="464"/>
      <c r="F2" s="464"/>
      <c r="G2" s="464"/>
      <c r="H2" s="691"/>
      <c r="I2" s="691"/>
    </row>
    <row r="3" spans="1:16" ht="45" x14ac:dyDescent="0.25">
      <c r="A3" s="142">
        <v>1</v>
      </c>
      <c r="B3" s="133" t="s">
        <v>134</v>
      </c>
      <c r="C3" s="33"/>
      <c r="D3" s="33"/>
      <c r="E3" s="464"/>
      <c r="F3" s="464"/>
      <c r="G3" s="464"/>
      <c r="H3" s="691"/>
      <c r="I3" s="691"/>
    </row>
    <row r="4" spans="1:16" ht="77.25" customHeight="1" x14ac:dyDescent="0.25">
      <c r="A4" s="142">
        <f>+A3+1</f>
        <v>2</v>
      </c>
      <c r="B4" s="143" t="s">
        <v>63</v>
      </c>
      <c r="C4" s="34"/>
      <c r="D4" s="34"/>
      <c r="E4" s="464"/>
      <c r="F4" s="464"/>
      <c r="G4" s="464"/>
      <c r="H4" s="691"/>
      <c r="I4" s="691"/>
    </row>
    <row r="5" spans="1:16" ht="60" customHeight="1" x14ac:dyDescent="0.25">
      <c r="A5" s="142">
        <f t="shared" ref="A5:A18" si="0">+A4+1</f>
        <v>3</v>
      </c>
      <c r="B5" s="144" t="s">
        <v>64</v>
      </c>
      <c r="C5" s="39"/>
      <c r="D5" s="39"/>
      <c r="E5" s="464"/>
      <c r="F5" s="464"/>
      <c r="G5" s="464"/>
      <c r="H5" s="691"/>
      <c r="I5" s="691"/>
    </row>
    <row r="6" spans="1:16" ht="29.25" customHeight="1" x14ac:dyDescent="0.25">
      <c r="A6" s="142">
        <f t="shared" si="0"/>
        <v>4</v>
      </c>
      <c r="B6" s="144" t="s">
        <v>65</v>
      </c>
      <c r="C6" s="39"/>
      <c r="D6" s="39"/>
      <c r="E6" s="464"/>
      <c r="F6" s="464"/>
      <c r="G6" s="464"/>
      <c r="H6" s="691"/>
      <c r="I6" s="691"/>
    </row>
    <row r="7" spans="1:16" ht="46.5" customHeight="1" x14ac:dyDescent="0.25">
      <c r="A7" s="142">
        <f t="shared" si="0"/>
        <v>5</v>
      </c>
      <c r="B7" s="117" t="s">
        <v>66</v>
      </c>
    </row>
    <row r="8" spans="1:16" ht="44.25" customHeight="1" x14ac:dyDescent="0.25">
      <c r="A8" s="142">
        <f t="shared" si="0"/>
        <v>6</v>
      </c>
      <c r="B8" s="117" t="s">
        <v>135</v>
      </c>
      <c r="C8" s="64"/>
      <c r="D8" s="64"/>
      <c r="E8" s="64"/>
      <c r="F8" s="64"/>
      <c r="G8" s="64"/>
      <c r="H8" s="64"/>
      <c r="I8" s="64"/>
    </row>
    <row r="9" spans="1:16" ht="45.75" customHeight="1" x14ac:dyDescent="0.25">
      <c r="A9" s="145">
        <f t="shared" si="0"/>
        <v>7</v>
      </c>
      <c r="B9" s="146" t="s">
        <v>136</v>
      </c>
      <c r="C9" s="69"/>
      <c r="D9" s="735"/>
      <c r="E9" s="735"/>
      <c r="F9" s="735"/>
      <c r="G9" s="735"/>
      <c r="H9" s="735"/>
      <c r="I9" s="735"/>
    </row>
    <row r="10" spans="1:16" ht="46.5" customHeight="1" x14ac:dyDescent="0.25">
      <c r="A10" s="136">
        <f t="shared" si="0"/>
        <v>8</v>
      </c>
      <c r="B10" s="146" t="s">
        <v>303</v>
      </c>
      <c r="C10" s="70"/>
      <c r="D10" s="735"/>
      <c r="E10" s="735"/>
      <c r="F10" s="735"/>
      <c r="G10" s="735"/>
      <c r="H10" s="735"/>
      <c r="I10" s="735"/>
    </row>
    <row r="11" spans="1:16" ht="63" customHeight="1" x14ac:dyDescent="0.25">
      <c r="A11" s="142">
        <f t="shared" si="0"/>
        <v>9</v>
      </c>
      <c r="B11" s="147" t="s">
        <v>67</v>
      </c>
      <c r="D11" s="471"/>
      <c r="E11" s="471"/>
      <c r="F11" s="471"/>
      <c r="G11" s="471"/>
      <c r="H11" s="471"/>
      <c r="I11" s="471"/>
    </row>
    <row r="12" spans="1:16" ht="47.25" customHeight="1" x14ac:dyDescent="0.25">
      <c r="A12" s="142">
        <f t="shared" si="0"/>
        <v>10</v>
      </c>
      <c r="B12" s="147" t="s">
        <v>68</v>
      </c>
      <c r="D12" s="471"/>
      <c r="E12" s="471"/>
      <c r="F12" s="471"/>
      <c r="G12" s="471"/>
      <c r="H12" s="471"/>
      <c r="I12" s="471"/>
    </row>
    <row r="13" spans="1:16" ht="47.25" customHeight="1" x14ac:dyDescent="0.25">
      <c r="A13" s="142">
        <f t="shared" si="0"/>
        <v>11</v>
      </c>
      <c r="B13" s="147" t="s">
        <v>69</v>
      </c>
      <c r="D13" s="471"/>
      <c r="E13" s="471"/>
      <c r="F13" s="471"/>
      <c r="G13" s="471"/>
      <c r="H13" s="471"/>
      <c r="I13" s="471"/>
    </row>
    <row r="14" spans="1:16" ht="30" customHeight="1" x14ac:dyDescent="0.25">
      <c r="A14" s="142">
        <f t="shared" si="0"/>
        <v>12</v>
      </c>
      <c r="B14" s="147" t="s">
        <v>70</v>
      </c>
      <c r="D14" s="471"/>
      <c r="E14" s="471"/>
      <c r="F14" s="471"/>
      <c r="G14" s="471"/>
      <c r="H14" s="471"/>
      <c r="I14" s="471"/>
    </row>
    <row r="15" spans="1:16" ht="30.75" customHeight="1" x14ac:dyDescent="0.25">
      <c r="A15" s="142">
        <f t="shared" si="0"/>
        <v>13</v>
      </c>
      <c r="B15" s="147" t="s">
        <v>71</v>
      </c>
      <c r="D15" s="471"/>
      <c r="E15" s="471"/>
      <c r="F15" s="471"/>
      <c r="G15" s="471"/>
      <c r="H15" s="471"/>
      <c r="I15" s="471"/>
    </row>
    <row r="16" spans="1:16" ht="47.25" customHeight="1" x14ac:dyDescent="0.25">
      <c r="A16" s="142">
        <f t="shared" si="0"/>
        <v>14</v>
      </c>
      <c r="B16" s="147" t="s">
        <v>72</v>
      </c>
      <c r="D16" s="471"/>
      <c r="E16" s="471"/>
      <c r="F16" s="471"/>
      <c r="G16" s="471"/>
      <c r="H16" s="471"/>
      <c r="I16" s="471"/>
    </row>
    <row r="17" spans="1:9" ht="42.75" customHeight="1" x14ac:dyDescent="0.25">
      <c r="A17" s="142">
        <f t="shared" si="0"/>
        <v>15</v>
      </c>
      <c r="B17" s="147" t="s">
        <v>73</v>
      </c>
      <c r="D17" s="471"/>
      <c r="E17" s="471"/>
      <c r="F17" s="471"/>
      <c r="G17" s="471"/>
      <c r="H17" s="471"/>
      <c r="I17" s="471"/>
    </row>
    <row r="18" spans="1:9" ht="16.5" thickBot="1" x14ac:dyDescent="0.3">
      <c r="A18" s="148">
        <f t="shared" si="0"/>
        <v>16</v>
      </c>
      <c r="B18" s="149" t="s">
        <v>74</v>
      </c>
      <c r="D18" s="471"/>
      <c r="E18" s="471"/>
      <c r="F18" s="471"/>
      <c r="G18" s="471"/>
      <c r="H18" s="471"/>
      <c r="I18" s="471"/>
    </row>
    <row r="19" spans="1:9" x14ac:dyDescent="0.25">
      <c r="D19" s="471"/>
      <c r="E19" s="471"/>
      <c r="F19" s="471"/>
      <c r="G19" s="471"/>
      <c r="H19" s="471"/>
      <c r="I19" s="471"/>
    </row>
    <row r="20" spans="1:9" x14ac:dyDescent="0.25">
      <c r="D20" s="471"/>
      <c r="E20" s="471"/>
      <c r="F20" s="471"/>
      <c r="G20" s="471"/>
      <c r="H20" s="471"/>
      <c r="I20" s="471"/>
    </row>
    <row r="21" spans="1:9" x14ac:dyDescent="0.25">
      <c r="D21" s="471"/>
      <c r="E21" s="471"/>
      <c r="F21" s="471"/>
      <c r="G21" s="471"/>
      <c r="H21" s="471"/>
      <c r="I21" s="471"/>
    </row>
    <row r="22" spans="1:9" x14ac:dyDescent="0.25">
      <c r="D22" s="471"/>
      <c r="E22" s="471"/>
      <c r="F22" s="471"/>
      <c r="G22" s="471"/>
      <c r="H22" s="471"/>
      <c r="I22" s="471"/>
    </row>
    <row r="23" spans="1:9" x14ac:dyDescent="0.25">
      <c r="D23" s="471"/>
      <c r="E23" s="471"/>
      <c r="F23" s="471"/>
      <c r="G23" s="471"/>
      <c r="H23" s="471"/>
      <c r="I23" s="471"/>
    </row>
    <row r="24" spans="1:9" x14ac:dyDescent="0.25">
      <c r="D24" s="471"/>
      <c r="E24" s="471"/>
      <c r="F24" s="471"/>
      <c r="G24" s="471"/>
      <c r="H24" s="471"/>
      <c r="I24" s="471"/>
    </row>
    <row r="25" spans="1:9" x14ac:dyDescent="0.25">
      <c r="D25" s="471"/>
      <c r="E25" s="471"/>
      <c r="F25" s="471"/>
      <c r="G25" s="471"/>
      <c r="H25" s="471"/>
      <c r="I25" s="471"/>
    </row>
    <row r="26" spans="1:9" x14ac:dyDescent="0.25">
      <c r="C26" s="43"/>
      <c r="D26" s="471"/>
      <c r="E26" s="471"/>
      <c r="F26" s="471"/>
      <c r="G26" s="471"/>
      <c r="H26" s="471"/>
      <c r="I26" s="471"/>
    </row>
    <row r="27" spans="1:9" x14ac:dyDescent="0.25">
      <c r="A27" s="63"/>
      <c r="B27" s="63"/>
      <c r="C27" s="736"/>
      <c r="D27" s="471"/>
      <c r="E27" s="471"/>
      <c r="F27" s="471"/>
      <c r="G27" s="471"/>
      <c r="H27" s="471"/>
      <c r="I27" s="471"/>
    </row>
    <row r="28" spans="1:9" x14ac:dyDescent="0.25">
      <c r="A28" s="63"/>
      <c r="B28" s="63"/>
      <c r="C28" s="736"/>
      <c r="D28" s="471"/>
      <c r="E28" s="471"/>
      <c r="F28" s="471"/>
      <c r="G28" s="471"/>
      <c r="H28" s="471"/>
      <c r="I28" s="471"/>
    </row>
    <row r="29" spans="1:9" x14ac:dyDescent="0.25">
      <c r="A29" s="42"/>
      <c r="B29" s="29"/>
      <c r="C29" s="736"/>
      <c r="D29" s="471"/>
      <c r="E29" s="471"/>
      <c r="F29" s="471"/>
      <c r="G29" s="471"/>
      <c r="H29" s="471"/>
      <c r="I29" s="471"/>
    </row>
    <row r="30" spans="1:9" x14ac:dyDescent="0.25">
      <c r="A30" s="72"/>
      <c r="B30" s="72"/>
      <c r="C30" s="73"/>
      <c r="D30" s="471"/>
      <c r="E30" s="471"/>
      <c r="F30" s="471"/>
      <c r="G30" s="471"/>
      <c r="H30" s="471"/>
      <c r="I30" s="471"/>
    </row>
    <row r="31" spans="1:9" x14ac:dyDescent="0.25">
      <c r="A31" s="63"/>
      <c r="B31" s="63"/>
      <c r="C31" s="63"/>
      <c r="D31" s="30"/>
      <c r="E31" s="30"/>
      <c r="F31" s="30"/>
      <c r="G31" s="30"/>
      <c r="H31" s="30"/>
      <c r="I31" s="30"/>
    </row>
    <row r="32" spans="1:9" x14ac:dyDescent="0.25">
      <c r="A32" s="63"/>
      <c r="B32" s="63"/>
      <c r="C32" s="63"/>
      <c r="D32" s="30"/>
      <c r="E32" s="30"/>
      <c r="F32" s="30"/>
      <c r="G32" s="30"/>
      <c r="H32" s="30"/>
      <c r="I32" s="30"/>
    </row>
    <row r="33" spans="4:9" x14ac:dyDescent="0.25">
      <c r="D33" s="30"/>
      <c r="E33" s="30"/>
      <c r="F33" s="30"/>
      <c r="G33" s="30"/>
      <c r="H33" s="30"/>
      <c r="I33" s="30"/>
    </row>
    <row r="34" spans="4:9" x14ac:dyDescent="0.25">
      <c r="D34" s="471"/>
      <c r="E34" s="471"/>
      <c r="F34" s="471"/>
      <c r="G34" s="471"/>
      <c r="H34" s="471"/>
      <c r="I34" s="471"/>
    </row>
    <row r="35" spans="4:9" x14ac:dyDescent="0.25">
      <c r="D35" s="471"/>
      <c r="E35" s="471"/>
      <c r="F35" s="471"/>
      <c r="G35" s="471"/>
      <c r="H35" s="471"/>
      <c r="I35" s="471"/>
    </row>
    <row r="36" spans="4:9" x14ac:dyDescent="0.25">
      <c r="D36" s="471"/>
      <c r="E36" s="471"/>
      <c r="F36" s="471"/>
      <c r="G36" s="471"/>
      <c r="H36" s="471"/>
      <c r="I36" s="471"/>
    </row>
    <row r="37" spans="4:9" x14ac:dyDescent="0.25">
      <c r="D37" s="471"/>
      <c r="E37" s="471"/>
      <c r="F37" s="471"/>
      <c r="G37" s="471"/>
      <c r="H37" s="471"/>
      <c r="I37" s="471"/>
    </row>
    <row r="38" spans="4:9" x14ac:dyDescent="0.25">
      <c r="D38" s="471"/>
      <c r="E38" s="471"/>
      <c r="F38" s="471"/>
      <c r="G38" s="471"/>
      <c r="H38" s="471"/>
      <c r="I38" s="471"/>
    </row>
    <row r="39" spans="4:9" x14ac:dyDescent="0.25">
      <c r="D39" s="471"/>
      <c r="E39" s="471"/>
      <c r="F39" s="471"/>
      <c r="G39" s="471"/>
      <c r="H39" s="471"/>
      <c r="I39" s="471"/>
    </row>
    <row r="40" spans="4:9" x14ac:dyDescent="0.25">
      <c r="D40" s="471"/>
      <c r="E40" s="471"/>
      <c r="F40" s="471"/>
      <c r="G40" s="471"/>
      <c r="H40" s="471"/>
      <c r="I40" s="471"/>
    </row>
    <row r="41" spans="4:9" x14ac:dyDescent="0.25">
      <c r="D41" s="471"/>
      <c r="E41" s="471"/>
      <c r="F41" s="471"/>
      <c r="G41" s="471"/>
      <c r="H41" s="471"/>
      <c r="I41" s="471"/>
    </row>
    <row r="42" spans="4:9" x14ac:dyDescent="0.25">
      <c r="D42" s="471"/>
      <c r="E42" s="471"/>
      <c r="F42" s="471"/>
      <c r="G42" s="471"/>
      <c r="H42" s="471"/>
      <c r="I42" s="471"/>
    </row>
    <row r="43" spans="4:9" x14ac:dyDescent="0.25">
      <c r="D43" s="471"/>
      <c r="E43" s="471"/>
      <c r="F43" s="471"/>
      <c r="G43" s="471"/>
      <c r="H43" s="471"/>
      <c r="I43" s="471"/>
    </row>
    <row r="44" spans="4:9" x14ac:dyDescent="0.25">
      <c r="D44" s="1"/>
      <c r="E44" s="1"/>
      <c r="F44" s="1"/>
      <c r="G44" s="1"/>
      <c r="H44" s="1"/>
      <c r="I44" s="1"/>
    </row>
    <row r="45" spans="4:9" x14ac:dyDescent="0.25">
      <c r="D45" s="1"/>
      <c r="E45" s="1"/>
      <c r="F45" s="1"/>
      <c r="G45" s="1"/>
      <c r="H45" s="1"/>
      <c r="I45" s="1"/>
    </row>
    <row r="46" spans="4:9" x14ac:dyDescent="0.25">
      <c r="D46" s="1"/>
      <c r="E46" s="1"/>
      <c r="F46" s="1"/>
      <c r="G46" s="1"/>
      <c r="H46" s="1"/>
      <c r="I46" s="1"/>
    </row>
    <row r="47" spans="4:9" x14ac:dyDescent="0.25">
      <c r="D47" s="1"/>
      <c r="E47" s="1"/>
      <c r="F47" s="1"/>
      <c r="G47" s="1"/>
      <c r="H47" s="1"/>
      <c r="I47" s="1"/>
    </row>
    <row r="48" spans="4:9" x14ac:dyDescent="0.25">
      <c r="D48" s="1"/>
      <c r="E48" s="1"/>
      <c r="F48" s="1"/>
      <c r="G48" s="1"/>
      <c r="H48" s="1"/>
      <c r="I48" s="1"/>
    </row>
    <row r="49" spans="4:9" x14ac:dyDescent="0.25">
      <c r="D49" s="1"/>
      <c r="E49" s="1"/>
      <c r="F49" s="1"/>
      <c r="G49" s="1"/>
      <c r="H49" s="1"/>
      <c r="I49" s="1"/>
    </row>
    <row r="50" spans="4:9" x14ac:dyDescent="0.25">
      <c r="D50" s="1"/>
      <c r="E50" s="1"/>
      <c r="F50" s="1"/>
      <c r="G50" s="1"/>
      <c r="H50" s="1"/>
      <c r="I50" s="1"/>
    </row>
    <row r="51" spans="4:9" x14ac:dyDescent="0.25">
      <c r="D51" s="1"/>
      <c r="E51" s="1"/>
      <c r="F51" s="1"/>
      <c r="G51" s="1"/>
      <c r="H51" s="1"/>
      <c r="I51" s="1"/>
    </row>
  </sheetData>
  <mergeCells count="18">
    <mergeCell ref="C27:C29"/>
    <mergeCell ref="E6:G6"/>
    <mergeCell ref="A1:B1"/>
    <mergeCell ref="H5:I5"/>
    <mergeCell ref="H6:I6"/>
    <mergeCell ref="E2:G2"/>
    <mergeCell ref="E3:G3"/>
    <mergeCell ref="E4:G4"/>
    <mergeCell ref="E5:G5"/>
    <mergeCell ref="H2:I2"/>
    <mergeCell ref="H3:I3"/>
    <mergeCell ref="H4:I4"/>
    <mergeCell ref="D37:I41"/>
    <mergeCell ref="D42:I43"/>
    <mergeCell ref="D26:I30"/>
    <mergeCell ref="D9:I23"/>
    <mergeCell ref="D24:I25"/>
    <mergeCell ref="D34:I36"/>
  </mergeCells>
  <printOptions horizontalCentered="1"/>
  <pageMargins left="0.3" right="0.3" top="1" bottom="0.75" header="0.3" footer="0.3"/>
  <pageSetup scale="73"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39997558519241921"/>
  </sheetPr>
  <dimension ref="A1:A53"/>
  <sheetViews>
    <sheetView view="pageBreakPreview" zoomScaleNormal="100" zoomScaleSheetLayoutView="100" workbookViewId="0">
      <selection activeCell="D70" sqref="D70"/>
    </sheetView>
  </sheetViews>
  <sheetFormatPr defaultRowHeight="15" x14ac:dyDescent="0.25"/>
  <cols>
    <col min="1" max="1" width="107" customWidth="1"/>
  </cols>
  <sheetData>
    <row r="1" spans="1:1" x14ac:dyDescent="0.25">
      <c r="A1" s="188" t="s">
        <v>466</v>
      </c>
    </row>
    <row r="2" spans="1:1" x14ac:dyDescent="0.25">
      <c r="A2" s="102"/>
    </row>
    <row r="3" spans="1:1" x14ac:dyDescent="0.25">
      <c r="A3" s="105" t="s">
        <v>141</v>
      </c>
    </row>
    <row r="4" spans="1:1" x14ac:dyDescent="0.25">
      <c r="A4" s="106" t="s">
        <v>142</v>
      </c>
    </row>
    <row r="5" spans="1:1" x14ac:dyDescent="0.25">
      <c r="A5" s="105" t="s">
        <v>143</v>
      </c>
    </row>
    <row r="6" spans="1:1" x14ac:dyDescent="0.25">
      <c r="A6" s="105" t="s">
        <v>144</v>
      </c>
    </row>
    <row r="7" spans="1:1" x14ac:dyDescent="0.25">
      <c r="A7" s="105" t="s">
        <v>145</v>
      </c>
    </row>
    <row r="8" spans="1:1" x14ac:dyDescent="0.25">
      <c r="A8" s="105" t="s">
        <v>146</v>
      </c>
    </row>
    <row r="9" spans="1:1" x14ac:dyDescent="0.25">
      <c r="A9" s="105" t="s">
        <v>147</v>
      </c>
    </row>
    <row r="10" spans="1:1" x14ac:dyDescent="0.25">
      <c r="A10" s="105" t="s">
        <v>148</v>
      </c>
    </row>
    <row r="11" spans="1:1" x14ac:dyDescent="0.25">
      <c r="A11" s="105" t="s">
        <v>149</v>
      </c>
    </row>
    <row r="12" spans="1:1" x14ac:dyDescent="0.25">
      <c r="A12" s="105" t="s">
        <v>150</v>
      </c>
    </row>
    <row r="13" spans="1:1" x14ac:dyDescent="0.25">
      <c r="A13" s="105" t="s">
        <v>151</v>
      </c>
    </row>
    <row r="14" spans="1:1" x14ac:dyDescent="0.25">
      <c r="A14" s="105" t="s">
        <v>152</v>
      </c>
    </row>
    <row r="15" spans="1:1" x14ac:dyDescent="0.25">
      <c r="A15" s="105" t="s">
        <v>153</v>
      </c>
    </row>
    <row r="16" spans="1:1" x14ac:dyDescent="0.25">
      <c r="A16" s="105" t="s">
        <v>154</v>
      </c>
    </row>
    <row r="18" spans="1:1" ht="23.25" x14ac:dyDescent="0.25">
      <c r="A18" s="107" t="s">
        <v>141</v>
      </c>
    </row>
    <row r="19" spans="1:1" ht="23.25" x14ac:dyDescent="0.25">
      <c r="A19" s="107" t="s">
        <v>155</v>
      </c>
    </row>
    <row r="20" spans="1:1" ht="18" x14ac:dyDescent="0.25">
      <c r="A20" s="103" t="s">
        <v>142</v>
      </c>
    </row>
    <row r="21" spans="1:1" ht="15.75" x14ac:dyDescent="0.25">
      <c r="A21" s="32" t="s">
        <v>143</v>
      </c>
    </row>
    <row r="22" spans="1:1" x14ac:dyDescent="0.25">
      <c r="A22" s="102" t="s">
        <v>156</v>
      </c>
    </row>
    <row r="23" spans="1:1" x14ac:dyDescent="0.25">
      <c r="A23" s="102" t="s">
        <v>157</v>
      </c>
    </row>
    <row r="24" spans="1:1" x14ac:dyDescent="0.25">
      <c r="A24" s="102" t="s">
        <v>158</v>
      </c>
    </row>
    <row r="26" spans="1:1" ht="15.75" x14ac:dyDescent="0.25">
      <c r="A26" s="32" t="s">
        <v>144</v>
      </c>
    </row>
    <row r="27" spans="1:1" x14ac:dyDescent="0.25">
      <c r="A27" s="102" t="s">
        <v>159</v>
      </c>
    </row>
    <row r="28" spans="1:1" x14ac:dyDescent="0.25">
      <c r="A28" s="102" t="s">
        <v>160</v>
      </c>
    </row>
    <row r="29" spans="1:1" x14ac:dyDescent="0.25">
      <c r="A29" s="102" t="s">
        <v>161</v>
      </c>
    </row>
    <row r="30" spans="1:1" x14ac:dyDescent="0.25">
      <c r="A30" s="102" t="s">
        <v>162</v>
      </c>
    </row>
    <row r="31" spans="1:1" x14ac:dyDescent="0.25">
      <c r="A31" s="102" t="s">
        <v>163</v>
      </c>
    </row>
    <row r="32" spans="1:1" x14ac:dyDescent="0.25">
      <c r="A32" s="102" t="s">
        <v>164</v>
      </c>
    </row>
    <row r="33" spans="1:1" x14ac:dyDescent="0.25">
      <c r="A33" s="102" t="s">
        <v>165</v>
      </c>
    </row>
    <row r="34" spans="1:1" x14ac:dyDescent="0.25">
      <c r="A34" s="102" t="s">
        <v>166</v>
      </c>
    </row>
    <row r="35" spans="1:1" x14ac:dyDescent="0.25">
      <c r="A35" s="102" t="s">
        <v>167</v>
      </c>
    </row>
    <row r="36" spans="1:1" x14ac:dyDescent="0.25">
      <c r="A36" s="102" t="s">
        <v>168</v>
      </c>
    </row>
    <row r="37" spans="1:1" x14ac:dyDescent="0.25">
      <c r="A37" s="102" t="s">
        <v>169</v>
      </c>
    </row>
    <row r="38" spans="1:1" x14ac:dyDescent="0.25">
      <c r="A38" s="102" t="s">
        <v>170</v>
      </c>
    </row>
    <row r="39" spans="1:1" x14ac:dyDescent="0.25">
      <c r="A39" s="102" t="s">
        <v>171</v>
      </c>
    </row>
    <row r="40" spans="1:1" x14ac:dyDescent="0.25">
      <c r="A40" s="102" t="s">
        <v>172</v>
      </c>
    </row>
    <row r="41" spans="1:1" x14ac:dyDescent="0.25">
      <c r="A41" s="102" t="s">
        <v>173</v>
      </c>
    </row>
    <row r="42" spans="1:1" x14ac:dyDescent="0.25">
      <c r="A42" s="102" t="s">
        <v>174</v>
      </c>
    </row>
    <row r="43" spans="1:1" x14ac:dyDescent="0.25">
      <c r="A43" s="102" t="s">
        <v>175</v>
      </c>
    </row>
    <row r="44" spans="1:1" x14ac:dyDescent="0.25">
      <c r="A44" s="102" t="s">
        <v>176</v>
      </c>
    </row>
    <row r="45" spans="1:1" x14ac:dyDescent="0.25">
      <c r="A45" s="102" t="s">
        <v>177</v>
      </c>
    </row>
    <row r="46" spans="1:1" x14ac:dyDescent="0.25">
      <c r="A46" s="102" t="s">
        <v>178</v>
      </c>
    </row>
    <row r="47" spans="1:1" x14ac:dyDescent="0.25">
      <c r="A47" s="102" t="s">
        <v>179</v>
      </c>
    </row>
    <row r="48" spans="1:1" x14ac:dyDescent="0.25">
      <c r="A48" s="102" t="s">
        <v>180</v>
      </c>
    </row>
    <row r="49" spans="1:1" x14ac:dyDescent="0.25">
      <c r="A49" s="102" t="s">
        <v>181</v>
      </c>
    </row>
    <row r="50" spans="1:1" x14ac:dyDescent="0.25">
      <c r="A50" s="102" t="s">
        <v>182</v>
      </c>
    </row>
    <row r="51" spans="1:1" x14ac:dyDescent="0.25">
      <c r="A51" s="102" t="s">
        <v>183</v>
      </c>
    </row>
    <row r="52" spans="1:1" x14ac:dyDescent="0.25">
      <c r="A52" s="102" t="s">
        <v>184</v>
      </c>
    </row>
    <row r="53" spans="1:1" x14ac:dyDescent="0.25">
      <c r="A53" s="102" t="s">
        <v>185</v>
      </c>
    </row>
  </sheetData>
  <hyperlinks>
    <hyperlink ref="A3" r:id="rId1" display="http://cfr.vlex.com/source/code-federal-regulations-indians-1074/toc/01"/>
    <hyperlink ref="A5" r:id="rId2" display="http://cfr.vlex.com/source/code-federal-regulations-indians-1074/toc/01.05.22.01"/>
    <hyperlink ref="A6" r:id="rId3" display="http://cfr.vlex.com/source/code-federal-regulations-indians-1074/toc/01.05.22.02"/>
    <hyperlink ref="A7" r:id="rId4" display="http://cfr.vlex.com/source/code-federal-regulations-indians-1074/toc/01.05.22.03"/>
    <hyperlink ref="A8" r:id="rId5" display="http://cfr.vlex.com/source/code-federal-regulations-indians-1074/toc/01.05.22.04"/>
    <hyperlink ref="A9" r:id="rId6" display="http://cfr.vlex.com/source/code-federal-regulations-indians-1074/toc/01.05.22.05"/>
    <hyperlink ref="A10" r:id="rId7" display="http://cfr.vlex.com/source/code-federal-regulations-indians-1074/toc/01.05.22.06"/>
    <hyperlink ref="A11" r:id="rId8" display="http://cfr.vlex.com/source/code-federal-regulations-indians-1074/toc/01.05.22.07"/>
    <hyperlink ref="A12" r:id="rId9" display="http://cfr.vlex.com/source/code-federal-regulations-indians-1074/toc/01.05.22.08"/>
    <hyperlink ref="A13" r:id="rId10" display="http://cfr.vlex.com/source/code-federal-regulations-indians-1074/toc/01.05.22.09"/>
    <hyperlink ref="A14" r:id="rId11" display="http://cfr.vlex.com/source/code-federal-regulations-indians-1074/toc/01.05.22.10"/>
    <hyperlink ref="A15" r:id="rId12" display="http://cfr.vlex.com/source/code-federal-regulations-indians-1074/toc/01.05.22.11"/>
    <hyperlink ref="A16" r:id="rId13" display="http://cfr.vlex.com/source/code-federal-regulations-indians-1074/toc/01.05.22.12"/>
    <hyperlink ref="A22" r:id="rId14" display="http://cfr.vlex.com/vid/39-2-what-definitions-apply-terms-this-19729585"/>
    <hyperlink ref="A23" r:id="rId15" display="http://cfr.vlex.com/vid/39-3-information-collection-19729593"/>
    <hyperlink ref="A24" r:id="rId16" display="http://cfr.vlex.com/vid/39-1-what-the-purpose-this-part-19729581"/>
    <hyperlink ref="A27" r:id="rId17" display="http://cfr.vlex.com/vid/117-provide-gifted-talented-student-19729717"/>
    <hyperlink ref="A28" r:id="rId18" display="http://cfr.vlex.com/vid/110-isef-distributed-gifted-talented-19729662"/>
    <hyperlink ref="A29" r:id="rId19" display="http://cfr.vlex.com/vid/39-101-isef-assess-actual-cost-school-19729616"/>
    <hyperlink ref="A30" r:id="rId20" display="http://cfr.vlex.com/vid/39-143-what-small-high-school-19729826"/>
    <hyperlink ref="A31" r:id="rId21" display="http://cfr.vlex.com/vid/39-133-decides-language-funds-can-used-19729778"/>
    <hyperlink ref="A32" r:id="rId22" display="http://cfr.vlex.com/vid/39-121-wsu-gifted-talented-students-19729744"/>
    <hyperlink ref="A33" r:id="rId23" display="http://cfr.vlex.com/vid/114-characteristics-qualify-gifted-talented-19729697"/>
    <hyperlink ref="A34" r:id="rId24" display="http://cfr.vlex.com/vid/39-105-are-additional-funds-available-19729643"/>
    <hyperlink ref="A35" r:id="rId25" display="http://cfr.vlex.com/vid/isef-extraordinary-geographic-isolation-19729859"/>
    <hyperlink ref="A36" r:id="rId26" display="http://cfr.vlex.com/vid/137-operate-language-appropriation-19729806"/>
    <hyperlink ref="A37" r:id="rId27" display="http://cfr.vlex.com/vid/39-130-can-isef-funds-used-language-19729752"/>
    <hyperlink ref="A38" r:id="rId28" display="http://cfr.vlex.com/vid/118-gifted-talented-subsequent-years-19729724"/>
    <hyperlink ref="A39" r:id="rId29" display="http://cfr.vlex.com/vid/39-111-does-term-gifted-talented-mean-19729670"/>
    <hyperlink ref="A40" r:id="rId30" display="http://cfr.vlex.com/vid/39-102-what-academic-base-funding-19729620"/>
    <hyperlink ref="A41" r:id="rId31" display="http://cfr.vlex.com/vid/39-144-small-high-school-adjustment-19729841"/>
    <hyperlink ref="A42" r:id="rId32" display="http://cfr.vlex.com/vid/134-identify-english-proficient-student-19729783"/>
    <hyperlink ref="A43" r:id="rId33" display="http://cfr.vlex.com/vid/115-gifted-talented-identified-nominated-19729701"/>
    <hyperlink ref="A44" r:id="rId34" display="http://cfr.vlex.com/vid/39-106-who-eligible-special-funding-19729647"/>
    <hyperlink ref="A45" r:id="rId35" display="http://cfr.vlex.com/vid/39-140-how-does-school-qualify-19729810"/>
    <hyperlink ref="A46" r:id="rId36" display="http://cfr.vlex.com/vid/39-131-what-language-development-program-19729764"/>
    <hyperlink ref="A47" r:id="rId37" display="http://cfr.vlex.com/vid/39-119-student-leave-gifted-talented-19729729"/>
    <hyperlink ref="A48" r:id="rId38" display="http://cfr.vlex.com/vid/112-limit-students-gifted-talented-19729675"/>
    <hyperlink ref="A49" r:id="rId39" display="http://cfr.vlex.com/vid/39-103-factors-determine-base-funding-19729627"/>
    <hyperlink ref="A50" r:id="rId40" display="http://cfr.vlex.com/vid/39-145-can-school-receive-both-high-19729845"/>
    <hyperlink ref="A51" r:id="rId41" display="http://cfr.vlex.com/vid/39-135-what-must-provided-lep-student-19729791"/>
    <hyperlink ref="A52" r:id="rId42" display="http://cfr.vlex.com/vid/116-determine-receives-gifted-talented-19729709"/>
    <hyperlink ref="A53" r:id="rId43" display="http://cfr.vlex.com/vid/39-107-schools-allotted-student-school-19729655"/>
    <hyperlink ref="A1" r:id="rId44" display="http://cfr.vlex.com/source/code-federal-regulations-indians-1074"/>
  </hyperlinks>
  <pageMargins left="0.3" right="0.3" top="1" bottom="0.75" header="0.3" footer="0.3"/>
  <pageSetup scale="76" orientation="portrait" r:id="rId45"/>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6"/>
  </sheetPr>
  <dimension ref="A1:M37"/>
  <sheetViews>
    <sheetView view="pageBreakPreview" zoomScaleNormal="100" zoomScaleSheetLayoutView="100" workbookViewId="0">
      <selection activeCell="D70" sqref="D70"/>
    </sheetView>
  </sheetViews>
  <sheetFormatPr defaultRowHeight="15" x14ac:dyDescent="0.25"/>
  <cols>
    <col min="1" max="1" width="22.7109375" customWidth="1"/>
    <col min="2" max="2" width="55.85546875" customWidth="1"/>
    <col min="3" max="3" width="11.140625" customWidth="1"/>
    <col min="4" max="4" width="10.7109375" style="118" customWidth="1"/>
    <col min="5" max="5" width="8.5703125" customWidth="1"/>
    <col min="6" max="6" width="13.140625" style="118" customWidth="1"/>
    <col min="7" max="7" width="21.28515625" customWidth="1"/>
  </cols>
  <sheetData>
    <row r="1" spans="1:13" ht="16.5" customHeight="1" x14ac:dyDescent="0.25">
      <c r="A1" s="628" t="s">
        <v>49</v>
      </c>
      <c r="B1" s="628"/>
      <c r="C1" s="628"/>
      <c r="D1" s="628"/>
      <c r="E1" s="628"/>
      <c r="F1" s="628"/>
      <c r="G1" s="628"/>
      <c r="H1" s="1"/>
      <c r="I1" s="1"/>
      <c r="J1" s="1"/>
      <c r="K1" s="1"/>
      <c r="L1" s="1"/>
      <c r="M1" s="1"/>
    </row>
    <row r="2" spans="1:13" x14ac:dyDescent="0.25">
      <c r="A2" s="209" t="s">
        <v>1</v>
      </c>
      <c r="B2" s="275">
        <f>+ISEP!B3</f>
        <v>0</v>
      </c>
      <c r="C2" s="742" t="s">
        <v>3</v>
      </c>
      <c r="D2" s="743"/>
      <c r="E2" s="743"/>
      <c r="F2" s="744"/>
      <c r="G2" s="267"/>
    </row>
    <row r="3" spans="1:13" x14ac:dyDescent="0.25">
      <c r="A3" s="209" t="s">
        <v>2</v>
      </c>
      <c r="B3" s="275">
        <f>+ISEP!B4</f>
        <v>0</v>
      </c>
      <c r="C3" s="745" t="s">
        <v>4</v>
      </c>
      <c r="D3" s="746"/>
      <c r="E3" s="746"/>
      <c r="F3" s="747"/>
      <c r="G3" s="267"/>
    </row>
    <row r="4" spans="1:13" x14ac:dyDescent="0.25">
      <c r="A4" s="209" t="s">
        <v>331</v>
      </c>
      <c r="B4" s="275"/>
      <c r="C4" s="745" t="s">
        <v>5</v>
      </c>
      <c r="D4" s="746"/>
      <c r="E4" s="746"/>
      <c r="F4" s="747"/>
      <c r="G4" s="267">
        <f>+G2-G3</f>
        <v>0</v>
      </c>
    </row>
    <row r="5" spans="1:13" x14ac:dyDescent="0.25">
      <c r="A5" s="119" t="s">
        <v>332</v>
      </c>
      <c r="B5" s="275"/>
      <c r="C5" s="745" t="s">
        <v>6</v>
      </c>
      <c r="D5" s="746"/>
      <c r="E5" s="746"/>
      <c r="F5" s="747"/>
      <c r="G5" s="267"/>
    </row>
    <row r="6" spans="1:13" x14ac:dyDescent="0.25">
      <c r="A6" s="152" t="s">
        <v>840</v>
      </c>
      <c r="B6" s="275">
        <f>ISEP!$B$7</f>
        <v>0</v>
      </c>
      <c r="C6" s="748" t="s">
        <v>7</v>
      </c>
      <c r="D6" s="749"/>
      <c r="E6" s="749"/>
      <c r="F6" s="750"/>
      <c r="G6" s="267">
        <f>+G4+G5</f>
        <v>0</v>
      </c>
    </row>
    <row r="7" spans="1:13" x14ac:dyDescent="0.25">
      <c r="A7" s="519" t="s">
        <v>46</v>
      </c>
      <c r="B7" s="519"/>
      <c r="C7" s="519"/>
      <c r="D7" s="519"/>
      <c r="E7" s="519"/>
      <c r="F7" s="519"/>
      <c r="G7" s="519"/>
    </row>
    <row r="8" spans="1:13" ht="15" customHeight="1" x14ac:dyDescent="0.25">
      <c r="A8" s="766" t="s">
        <v>42</v>
      </c>
      <c r="B8" s="767"/>
      <c r="C8" s="769" t="s">
        <v>867</v>
      </c>
      <c r="D8" s="770"/>
      <c r="E8" s="769"/>
      <c r="F8" s="770"/>
      <c r="G8" s="276"/>
    </row>
    <row r="9" spans="1:13" s="118" customFormat="1" x14ac:dyDescent="0.25">
      <c r="A9" s="764" t="s">
        <v>873</v>
      </c>
      <c r="B9" s="765"/>
      <c r="C9" s="765"/>
      <c r="D9" s="765"/>
      <c r="E9" s="765"/>
      <c r="F9" s="765"/>
      <c r="G9" s="765"/>
    </row>
    <row r="10" spans="1:13" s="118" customFormat="1" x14ac:dyDescent="0.25">
      <c r="A10" s="768"/>
      <c r="B10" s="277" t="s">
        <v>9</v>
      </c>
      <c r="C10" s="771"/>
      <c r="D10" s="771"/>
      <c r="E10" s="755"/>
      <c r="F10" s="756"/>
      <c r="G10" s="757"/>
    </row>
    <row r="11" spans="1:13" s="118" customFormat="1" x14ac:dyDescent="0.25">
      <c r="A11" s="768"/>
      <c r="B11" s="277" t="s">
        <v>28</v>
      </c>
      <c r="C11" s="772"/>
      <c r="D11" s="772"/>
      <c r="E11" s="758"/>
      <c r="F11" s="759"/>
      <c r="G11" s="760"/>
    </row>
    <row r="12" spans="1:13" s="118" customFormat="1" x14ac:dyDescent="0.25">
      <c r="A12" s="768"/>
      <c r="B12" s="248" t="s">
        <v>11</v>
      </c>
      <c r="C12" s="772"/>
      <c r="D12" s="773"/>
      <c r="E12" s="758"/>
      <c r="F12" s="759"/>
      <c r="G12" s="760"/>
    </row>
    <row r="13" spans="1:13" s="118" customFormat="1" ht="15" customHeight="1" x14ac:dyDescent="0.25">
      <c r="A13" s="768"/>
      <c r="B13" s="278" t="s">
        <v>12</v>
      </c>
      <c r="C13" s="772"/>
      <c r="D13" s="773"/>
      <c r="E13" s="758"/>
      <c r="F13" s="759"/>
      <c r="G13" s="760"/>
    </row>
    <row r="14" spans="1:13" s="118" customFormat="1" ht="15" customHeight="1" x14ac:dyDescent="0.25">
      <c r="A14" s="768"/>
      <c r="B14" s="278" t="s">
        <v>13</v>
      </c>
      <c r="C14" s="772"/>
      <c r="D14" s="773"/>
      <c r="E14" s="758"/>
      <c r="F14" s="759"/>
      <c r="G14" s="760"/>
    </row>
    <row r="15" spans="1:13" s="118" customFormat="1" x14ac:dyDescent="0.25">
      <c r="A15" s="768"/>
      <c r="B15" s="278" t="s">
        <v>14</v>
      </c>
      <c r="C15" s="772"/>
      <c r="D15" s="773"/>
      <c r="E15" s="758"/>
      <c r="F15" s="759"/>
      <c r="G15" s="760"/>
    </row>
    <row r="16" spans="1:13" s="118" customFormat="1" x14ac:dyDescent="0.25">
      <c r="A16" s="768"/>
      <c r="B16" s="62" t="s">
        <v>29</v>
      </c>
      <c r="C16" s="772"/>
      <c r="D16" s="773"/>
      <c r="E16" s="758"/>
      <c r="F16" s="759"/>
      <c r="G16" s="760"/>
    </row>
    <row r="17" spans="1:7" s="118" customFormat="1" x14ac:dyDescent="0.25">
      <c r="A17" s="751" t="s">
        <v>877</v>
      </c>
      <c r="B17" s="752"/>
      <c r="C17" s="753">
        <f>SUM(C10:D16)</f>
        <v>0</v>
      </c>
      <c r="D17" s="754"/>
      <c r="E17" s="761"/>
      <c r="F17" s="762"/>
      <c r="G17" s="763"/>
    </row>
    <row r="18" spans="1:7" s="118" customFormat="1" ht="8.25" customHeight="1" x14ac:dyDescent="0.25">
      <c r="A18" s="279"/>
      <c r="B18" s="279"/>
      <c r="C18" s="279"/>
      <c r="D18" s="279"/>
      <c r="E18" s="279"/>
      <c r="F18" s="279"/>
      <c r="G18" s="279"/>
    </row>
    <row r="19" spans="1:7" x14ac:dyDescent="0.25">
      <c r="A19" s="739" t="s">
        <v>890</v>
      </c>
      <c r="B19" s="740"/>
      <c r="C19" s="740"/>
      <c r="D19" s="740"/>
      <c r="E19" s="740"/>
      <c r="F19" s="740"/>
      <c r="G19" s="740"/>
    </row>
    <row r="20" spans="1:7" x14ac:dyDescent="0.25">
      <c r="A20" s="776"/>
      <c r="B20" s="277" t="s">
        <v>9</v>
      </c>
      <c r="C20" s="741"/>
      <c r="D20" s="741"/>
      <c r="E20" s="281"/>
      <c r="F20" s="282"/>
      <c r="G20" s="280"/>
    </row>
    <row r="21" spans="1:7" x14ac:dyDescent="0.25">
      <c r="A21" s="777"/>
      <c r="B21" s="277" t="s">
        <v>28</v>
      </c>
      <c r="C21" s="741"/>
      <c r="D21" s="741"/>
      <c r="E21" s="281"/>
      <c r="F21" s="282"/>
      <c r="G21" s="280"/>
    </row>
    <row r="22" spans="1:7" s="118" customFormat="1" x14ac:dyDescent="0.25">
      <c r="A22" s="777"/>
      <c r="B22" s="248" t="s">
        <v>11</v>
      </c>
      <c r="C22" s="741"/>
      <c r="D22" s="741"/>
      <c r="E22" s="281"/>
      <c r="F22" s="282"/>
      <c r="G22" s="280"/>
    </row>
    <row r="23" spans="1:7" x14ac:dyDescent="0.25">
      <c r="A23" s="777"/>
      <c r="B23" s="278" t="s">
        <v>12</v>
      </c>
      <c r="C23" s="741"/>
      <c r="D23" s="741"/>
      <c r="E23" s="281"/>
      <c r="F23" s="282"/>
      <c r="G23" s="280"/>
    </row>
    <row r="24" spans="1:7" ht="15" customHeight="1" x14ac:dyDescent="0.25">
      <c r="A24" s="777"/>
      <c r="B24" s="278" t="s">
        <v>13</v>
      </c>
      <c r="C24" s="780"/>
      <c r="D24" s="780"/>
      <c r="E24" s="281"/>
      <c r="F24" s="282"/>
      <c r="G24" s="280"/>
    </row>
    <row r="25" spans="1:7" x14ac:dyDescent="0.25">
      <c r="A25" s="777"/>
      <c r="B25" s="278" t="s">
        <v>14</v>
      </c>
      <c r="C25" s="780"/>
      <c r="D25" s="780"/>
      <c r="E25" s="281"/>
      <c r="F25" s="282"/>
      <c r="G25" s="280"/>
    </row>
    <row r="26" spans="1:7" x14ac:dyDescent="0.25">
      <c r="A26" s="778"/>
      <c r="B26" s="62" t="s">
        <v>29</v>
      </c>
      <c r="C26" s="780"/>
      <c r="D26" s="780"/>
      <c r="E26" s="281"/>
      <c r="F26" s="282"/>
      <c r="G26" s="280"/>
    </row>
    <row r="27" spans="1:7" s="118" customFormat="1" x14ac:dyDescent="0.25">
      <c r="A27" s="751" t="s">
        <v>868</v>
      </c>
      <c r="B27" s="787"/>
      <c r="C27" s="779">
        <f>SUM(C20:D26)</f>
        <v>0</v>
      </c>
      <c r="D27" s="779"/>
      <c r="E27" s="281"/>
      <c r="F27" s="282"/>
      <c r="G27" s="280"/>
    </row>
    <row r="28" spans="1:7" s="118" customFormat="1" ht="7.5" customHeight="1" x14ac:dyDescent="0.25">
      <c r="A28" s="781"/>
      <c r="B28" s="782"/>
      <c r="C28" s="782"/>
      <c r="D28" s="782"/>
      <c r="E28" s="782"/>
      <c r="F28" s="782"/>
      <c r="G28" s="783"/>
    </row>
    <row r="29" spans="1:7" x14ac:dyDescent="0.25">
      <c r="A29" s="784" t="s">
        <v>869</v>
      </c>
      <c r="B29" s="785"/>
      <c r="C29" s="785"/>
      <c r="D29" s="785"/>
      <c r="E29" s="785"/>
      <c r="F29" s="785"/>
      <c r="G29" s="786"/>
    </row>
    <row r="30" spans="1:7" s="118" customFormat="1" x14ac:dyDescent="0.25">
      <c r="A30" s="776"/>
      <c r="B30" s="249" t="s">
        <v>11</v>
      </c>
      <c r="C30" s="780"/>
      <c r="D30" s="780"/>
      <c r="E30" s="281"/>
      <c r="F30" s="282"/>
      <c r="G30" s="280"/>
    </row>
    <row r="31" spans="1:7" s="118" customFormat="1" x14ac:dyDescent="0.25">
      <c r="A31" s="777"/>
      <c r="B31" s="249" t="s">
        <v>12</v>
      </c>
      <c r="C31" s="780"/>
      <c r="D31" s="780"/>
      <c r="E31" s="281"/>
      <c r="F31" s="282"/>
      <c r="G31" s="280"/>
    </row>
    <row r="32" spans="1:7" s="118" customFormat="1" x14ac:dyDescent="0.25">
      <c r="A32" s="777"/>
      <c r="B32" s="249" t="s">
        <v>13</v>
      </c>
      <c r="C32" s="780"/>
      <c r="D32" s="780"/>
      <c r="E32" s="281"/>
      <c r="F32" s="282"/>
      <c r="G32" s="280"/>
    </row>
    <row r="33" spans="1:7" s="118" customFormat="1" x14ac:dyDescent="0.25">
      <c r="A33" s="777"/>
      <c r="B33" s="249" t="s">
        <v>14</v>
      </c>
      <c r="C33" s="780"/>
      <c r="D33" s="780"/>
      <c r="E33" s="281"/>
      <c r="F33" s="282"/>
      <c r="G33" s="280"/>
    </row>
    <row r="34" spans="1:7" s="118" customFormat="1" x14ac:dyDescent="0.25">
      <c r="A34" s="778"/>
      <c r="B34" s="249" t="s">
        <v>17</v>
      </c>
      <c r="C34" s="780"/>
      <c r="D34" s="780"/>
      <c r="E34" s="281"/>
      <c r="F34" s="282"/>
      <c r="G34" s="280"/>
    </row>
    <row r="35" spans="1:7" s="118" customFormat="1" x14ac:dyDescent="0.25">
      <c r="A35" s="751" t="s">
        <v>870</v>
      </c>
      <c r="B35" s="787"/>
      <c r="C35" s="779">
        <f>SUM(C30:D34)</f>
        <v>0</v>
      </c>
      <c r="D35" s="779"/>
      <c r="E35" s="281"/>
      <c r="F35" s="282"/>
      <c r="G35" s="280"/>
    </row>
    <row r="36" spans="1:7" s="118" customFormat="1" x14ac:dyDescent="0.25">
      <c r="A36" s="788" t="s">
        <v>871</v>
      </c>
      <c r="B36" s="789"/>
      <c r="C36" s="780">
        <f>+C17+C27+C35</f>
        <v>0</v>
      </c>
      <c r="D36" s="780"/>
      <c r="E36" s="281"/>
      <c r="F36" s="282"/>
      <c r="G36" s="280"/>
    </row>
    <row r="37" spans="1:7" x14ac:dyDescent="0.25">
      <c r="A37" s="774" t="s">
        <v>31</v>
      </c>
      <c r="B37" s="775"/>
      <c r="C37" s="780">
        <f>+G6-C36</f>
        <v>0</v>
      </c>
      <c r="D37" s="780"/>
      <c r="E37" s="281"/>
      <c r="F37" s="282"/>
      <c r="G37" s="280"/>
    </row>
  </sheetData>
  <mergeCells count="47">
    <mergeCell ref="A28:G28"/>
    <mergeCell ref="A29:G29"/>
    <mergeCell ref="A20:A26"/>
    <mergeCell ref="A35:B35"/>
    <mergeCell ref="A36:B36"/>
    <mergeCell ref="C25:D25"/>
    <mergeCell ref="C26:D26"/>
    <mergeCell ref="A27:B27"/>
    <mergeCell ref="C27:D27"/>
    <mergeCell ref="C23:D23"/>
    <mergeCell ref="C24:D24"/>
    <mergeCell ref="A37:B37"/>
    <mergeCell ref="A30:A34"/>
    <mergeCell ref="C35:D35"/>
    <mergeCell ref="C36:D36"/>
    <mergeCell ref="C37:D37"/>
    <mergeCell ref="C30:D30"/>
    <mergeCell ref="C31:D31"/>
    <mergeCell ref="C32:D32"/>
    <mergeCell ref="C33:D33"/>
    <mergeCell ref="C34:D34"/>
    <mergeCell ref="A10:A16"/>
    <mergeCell ref="E8:F8"/>
    <mergeCell ref="C8:D8"/>
    <mergeCell ref="C10:D10"/>
    <mergeCell ref="C11:D11"/>
    <mergeCell ref="C12:D12"/>
    <mergeCell ref="C13:D13"/>
    <mergeCell ref="C14:D14"/>
    <mergeCell ref="C15:D15"/>
    <mergeCell ref="C16:D16"/>
    <mergeCell ref="A1:G1"/>
    <mergeCell ref="A19:G19"/>
    <mergeCell ref="C20:D20"/>
    <mergeCell ref="C21:D21"/>
    <mergeCell ref="C22:D22"/>
    <mergeCell ref="C2:F2"/>
    <mergeCell ref="C3:F3"/>
    <mergeCell ref="C4:F4"/>
    <mergeCell ref="C5:F5"/>
    <mergeCell ref="C6:F6"/>
    <mergeCell ref="A17:B17"/>
    <mergeCell ref="C17:D17"/>
    <mergeCell ref="E10:G17"/>
    <mergeCell ref="A9:G9"/>
    <mergeCell ref="A7:G7"/>
    <mergeCell ref="A8:B8"/>
  </mergeCells>
  <printOptions horizontalCentered="1"/>
  <pageMargins left="0.3" right="0.3" top="1" bottom="0.75" header="0.3" footer="0.3"/>
  <pageSetup scale="76" fitToHeight="0" orientation="landscape"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3" tint="0.39997558519241921"/>
  </sheetPr>
  <dimension ref="A1:AT6"/>
  <sheetViews>
    <sheetView view="pageBreakPreview" zoomScaleNormal="100" zoomScaleSheetLayoutView="100" workbookViewId="0">
      <selection activeCell="D70" sqref="D70"/>
    </sheetView>
  </sheetViews>
  <sheetFormatPr defaultRowHeight="15" x14ac:dyDescent="0.25"/>
  <cols>
    <col min="1" max="1" width="173.42578125" customWidth="1"/>
    <col min="2" max="2" width="162" customWidth="1"/>
    <col min="3" max="3" width="30.28515625" customWidth="1"/>
    <col min="16" max="16" width="9.140625" customWidth="1"/>
  </cols>
  <sheetData>
    <row r="1" spans="1:46" ht="24" customHeight="1" x14ac:dyDescent="0.25">
      <c r="A1" s="129" t="s">
        <v>292</v>
      </c>
    </row>
    <row r="2" spans="1:46" ht="24" customHeight="1" x14ac:dyDescent="0.25">
      <c r="A2" s="127"/>
    </row>
    <row r="3" spans="1:46" ht="24" customHeight="1" x14ac:dyDescent="0.25">
      <c r="A3" s="127"/>
    </row>
    <row r="4" spans="1:46" ht="24" customHeight="1" x14ac:dyDescent="0.25">
      <c r="A4" s="127"/>
    </row>
    <row r="5" spans="1:46" ht="24" customHeight="1" x14ac:dyDescent="0.25">
      <c r="A5" s="127"/>
    </row>
    <row r="6" spans="1:46" ht="24" customHeight="1" x14ac:dyDescent="0.25">
      <c r="A6" s="127" t="s">
        <v>904</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row>
  </sheetData>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colBreaks count="1" manualBreakCount="1">
    <brk id="16" max="1048575"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sheetPr>
  <dimension ref="A1:P57"/>
  <sheetViews>
    <sheetView view="pageBreakPreview" topLeftCell="A7" zoomScaleNormal="100" zoomScaleSheetLayoutView="100" workbookViewId="0">
      <selection activeCell="D70" sqref="D70"/>
    </sheetView>
  </sheetViews>
  <sheetFormatPr defaultRowHeight="15" x14ac:dyDescent="0.25"/>
  <cols>
    <col min="1" max="1" width="29.14062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16" ht="18.75" x14ac:dyDescent="0.25">
      <c r="A1" s="628" t="s">
        <v>50</v>
      </c>
      <c r="B1" s="628"/>
      <c r="C1" s="628"/>
      <c r="D1" s="628"/>
      <c r="E1" s="628"/>
      <c r="F1" s="628"/>
      <c r="G1" s="628"/>
      <c r="H1" s="628"/>
      <c r="I1" s="628"/>
      <c r="J1" s="1"/>
      <c r="K1" s="1"/>
      <c r="L1" s="1"/>
      <c r="M1" s="1"/>
      <c r="N1" s="1"/>
      <c r="O1" s="1"/>
      <c r="P1" s="1"/>
    </row>
    <row r="2" spans="1:16" x14ac:dyDescent="0.25">
      <c r="A2" s="209" t="s">
        <v>1</v>
      </c>
      <c r="B2" s="591">
        <f>+ISEP!B3</f>
        <v>0</v>
      </c>
      <c r="C2" s="592"/>
      <c r="D2" s="593"/>
      <c r="E2" s="594" t="s">
        <v>3</v>
      </c>
      <c r="F2" s="594"/>
      <c r="G2" s="594"/>
      <c r="H2" s="595"/>
      <c r="I2" s="595"/>
    </row>
    <row r="3" spans="1:16" x14ac:dyDescent="0.25">
      <c r="A3" s="209" t="s">
        <v>2</v>
      </c>
      <c r="B3" s="591">
        <f>+ISEP!B4</f>
        <v>0</v>
      </c>
      <c r="C3" s="592"/>
      <c r="D3" s="593"/>
      <c r="E3" s="590" t="s">
        <v>4</v>
      </c>
      <c r="F3" s="590"/>
      <c r="G3" s="590"/>
      <c r="H3" s="595"/>
      <c r="I3" s="595"/>
    </row>
    <row r="4" spans="1:16" s="1" customFormat="1" x14ac:dyDescent="0.25">
      <c r="A4" s="209" t="s">
        <v>331</v>
      </c>
      <c r="B4" s="591"/>
      <c r="C4" s="592"/>
      <c r="D4" s="593"/>
      <c r="E4" s="590" t="s">
        <v>5</v>
      </c>
      <c r="F4" s="590"/>
      <c r="G4" s="590"/>
      <c r="H4" s="595">
        <f>+H2-H3</f>
        <v>0</v>
      </c>
      <c r="I4" s="595"/>
    </row>
    <row r="5" spans="1:16" x14ac:dyDescent="0.25">
      <c r="A5" s="119" t="s">
        <v>332</v>
      </c>
      <c r="B5" s="591"/>
      <c r="C5" s="592"/>
      <c r="D5" s="593"/>
      <c r="E5" s="590" t="s">
        <v>6</v>
      </c>
      <c r="F5" s="590"/>
      <c r="G5" s="590"/>
      <c r="H5" s="595"/>
      <c r="I5" s="595"/>
    </row>
    <row r="6" spans="1:16" x14ac:dyDescent="0.25">
      <c r="A6" s="210" t="s">
        <v>840</v>
      </c>
      <c r="B6" s="591">
        <f>ISEP!$B$7</f>
        <v>0</v>
      </c>
      <c r="C6" s="592"/>
      <c r="D6" s="593"/>
      <c r="E6" s="590" t="s">
        <v>7</v>
      </c>
      <c r="F6" s="590"/>
      <c r="G6" s="590"/>
      <c r="H6" s="595">
        <f>+H4+H5</f>
        <v>0</v>
      </c>
      <c r="I6" s="595"/>
    </row>
    <row r="7" spans="1:16" x14ac:dyDescent="0.25">
      <c r="A7" s="519" t="s">
        <v>46</v>
      </c>
      <c r="B7" s="519"/>
      <c r="C7" s="519"/>
      <c r="D7" s="519"/>
      <c r="E7" s="519"/>
      <c r="F7" s="519"/>
      <c r="G7" s="519"/>
      <c r="H7" s="519"/>
      <c r="I7" s="519"/>
    </row>
    <row r="8" spans="1:16" x14ac:dyDescent="0.25">
      <c r="A8" s="49" t="s">
        <v>42</v>
      </c>
      <c r="B8" s="68" t="s">
        <v>43</v>
      </c>
      <c r="C8" s="68" t="s">
        <v>19</v>
      </c>
      <c r="D8" s="598" t="s">
        <v>913</v>
      </c>
      <c r="E8" s="598"/>
      <c r="F8" s="598"/>
      <c r="G8" s="598"/>
      <c r="H8" s="598"/>
      <c r="I8" s="598"/>
    </row>
    <row r="9" spans="1:16" x14ac:dyDescent="0.25">
      <c r="A9" s="556" t="s">
        <v>873</v>
      </c>
      <c r="B9" s="557"/>
      <c r="C9" s="558"/>
      <c r="D9" s="598"/>
      <c r="E9" s="598"/>
      <c r="F9" s="598"/>
      <c r="G9" s="598"/>
      <c r="H9" s="598"/>
      <c r="I9" s="598"/>
    </row>
    <row r="10" spans="1:16" x14ac:dyDescent="0.25">
      <c r="A10" s="629" t="s">
        <v>58</v>
      </c>
      <c r="B10" s="629"/>
      <c r="C10" s="124">
        <f>SUM(B11:B21)</f>
        <v>0</v>
      </c>
      <c r="D10" s="543"/>
      <c r="E10" s="543"/>
      <c r="F10" s="543"/>
      <c r="G10" s="543"/>
      <c r="H10" s="543"/>
      <c r="I10" s="543"/>
    </row>
    <row r="11" spans="1:16" x14ac:dyDescent="0.25">
      <c r="A11" s="303"/>
      <c r="B11" s="287"/>
      <c r="C11" s="576"/>
      <c r="D11" s="543"/>
      <c r="E11" s="543"/>
      <c r="F11" s="543"/>
      <c r="G11" s="543"/>
      <c r="H11" s="543"/>
      <c r="I11" s="543"/>
    </row>
    <row r="12" spans="1:16" x14ac:dyDescent="0.25">
      <c r="A12" s="303"/>
      <c r="B12" s="287"/>
      <c r="C12" s="576"/>
      <c r="D12" s="543"/>
      <c r="E12" s="543"/>
      <c r="F12" s="543"/>
      <c r="G12" s="543"/>
      <c r="H12" s="543"/>
      <c r="I12" s="543"/>
    </row>
    <row r="13" spans="1:16" x14ac:dyDescent="0.25">
      <c r="A13" s="303"/>
      <c r="B13" s="287"/>
      <c r="C13" s="576"/>
      <c r="D13" s="543"/>
      <c r="E13" s="543"/>
      <c r="F13" s="543"/>
      <c r="G13" s="543"/>
      <c r="H13" s="543"/>
      <c r="I13" s="543"/>
    </row>
    <row r="14" spans="1:16" x14ac:dyDescent="0.25">
      <c r="A14" s="303"/>
      <c r="B14" s="287"/>
      <c r="C14" s="576"/>
      <c r="D14" s="543"/>
      <c r="E14" s="543"/>
      <c r="F14" s="543"/>
      <c r="G14" s="543"/>
      <c r="H14" s="543"/>
      <c r="I14" s="543"/>
    </row>
    <row r="15" spans="1:16" x14ac:dyDescent="0.25">
      <c r="A15" s="303"/>
      <c r="B15" s="287"/>
      <c r="C15" s="576"/>
      <c r="D15" s="543"/>
      <c r="E15" s="543"/>
      <c r="F15" s="543"/>
      <c r="G15" s="543"/>
      <c r="H15" s="543"/>
      <c r="I15" s="543"/>
    </row>
    <row r="16" spans="1:16" x14ac:dyDescent="0.25">
      <c r="A16" s="303"/>
      <c r="B16" s="287"/>
      <c r="C16" s="576"/>
      <c r="D16" s="543"/>
      <c r="E16" s="543"/>
      <c r="F16" s="543"/>
      <c r="G16" s="543"/>
      <c r="H16" s="543"/>
      <c r="I16" s="543"/>
    </row>
    <row r="17" spans="1:10" x14ac:dyDescent="0.25">
      <c r="A17" s="303"/>
      <c r="B17" s="57"/>
      <c r="C17" s="576"/>
      <c r="D17" s="543"/>
      <c r="E17" s="543"/>
      <c r="F17" s="543"/>
      <c r="G17" s="543"/>
      <c r="H17" s="543"/>
      <c r="I17" s="543"/>
    </row>
    <row r="18" spans="1:10" x14ac:dyDescent="0.25">
      <c r="A18" s="303"/>
      <c r="B18" s="57"/>
      <c r="C18" s="576"/>
      <c r="D18" s="543"/>
      <c r="E18" s="543"/>
      <c r="F18" s="543"/>
      <c r="G18" s="543"/>
      <c r="H18" s="543"/>
      <c r="I18" s="543"/>
    </row>
    <row r="19" spans="1:10" x14ac:dyDescent="0.25">
      <c r="A19" s="303"/>
      <c r="B19" s="57"/>
      <c r="C19" s="576"/>
      <c r="D19" s="543"/>
      <c r="E19" s="543"/>
      <c r="F19" s="543"/>
      <c r="G19" s="543"/>
      <c r="H19" s="543"/>
      <c r="I19" s="543"/>
    </row>
    <row r="20" spans="1:10" x14ac:dyDescent="0.25">
      <c r="A20" s="303"/>
      <c r="B20" s="57"/>
      <c r="C20" s="576"/>
      <c r="D20" s="543"/>
      <c r="E20" s="543"/>
      <c r="F20" s="543"/>
      <c r="G20" s="543"/>
      <c r="H20" s="543"/>
      <c r="I20" s="543"/>
    </row>
    <row r="21" spans="1:10" x14ac:dyDescent="0.25">
      <c r="A21" s="303"/>
      <c r="B21" s="57"/>
      <c r="C21" s="576"/>
      <c r="D21" s="543"/>
      <c r="E21" s="543"/>
      <c r="F21" s="543"/>
      <c r="G21" s="543"/>
      <c r="H21" s="543"/>
      <c r="I21" s="543"/>
    </row>
    <row r="22" spans="1:10" x14ac:dyDescent="0.25">
      <c r="A22" s="296" t="s">
        <v>28</v>
      </c>
      <c r="B22" s="58"/>
      <c r="C22" s="305">
        <f>+C10*B22</f>
        <v>0</v>
      </c>
      <c r="D22" s="596"/>
      <c r="E22" s="596"/>
      <c r="F22" s="596"/>
      <c r="G22" s="596"/>
      <c r="H22" s="596"/>
      <c r="I22" s="596"/>
    </row>
    <row r="23" spans="1:10" x14ac:dyDescent="0.25">
      <c r="A23" s="120"/>
      <c r="B23" s="128"/>
      <c r="C23" s="334"/>
      <c r="D23" s="596"/>
      <c r="E23" s="596"/>
      <c r="F23" s="596"/>
      <c r="G23" s="596"/>
      <c r="H23" s="596"/>
      <c r="I23" s="596"/>
    </row>
    <row r="24" spans="1:10" x14ac:dyDescent="0.25">
      <c r="A24" s="299" t="s">
        <v>13</v>
      </c>
      <c r="B24" s="54"/>
      <c r="C24" s="262">
        <f>SUM(B25:B27)</f>
        <v>0</v>
      </c>
      <c r="D24" s="543"/>
      <c r="E24" s="543"/>
      <c r="F24" s="543"/>
      <c r="G24" s="543"/>
      <c r="H24" s="543"/>
      <c r="I24" s="543"/>
    </row>
    <row r="25" spans="1:10" x14ac:dyDescent="0.25">
      <c r="A25" s="313"/>
      <c r="B25" s="287"/>
      <c r="C25" s="733"/>
      <c r="D25" s="543"/>
      <c r="E25" s="543"/>
      <c r="F25" s="543"/>
      <c r="G25" s="543"/>
      <c r="H25" s="543"/>
      <c r="I25" s="543"/>
    </row>
    <row r="26" spans="1:10" x14ac:dyDescent="0.25">
      <c r="A26" s="298"/>
      <c r="B26" s="287"/>
      <c r="C26" s="712"/>
      <c r="D26" s="543"/>
      <c r="E26" s="543"/>
      <c r="F26" s="543"/>
      <c r="G26" s="543"/>
      <c r="H26" s="543"/>
      <c r="I26" s="543"/>
    </row>
    <row r="27" spans="1:10" x14ac:dyDescent="0.25">
      <c r="A27" s="308"/>
      <c r="B27" s="59"/>
      <c r="C27" s="713"/>
      <c r="D27" s="543"/>
      <c r="E27" s="543"/>
      <c r="F27" s="543"/>
      <c r="G27" s="543"/>
      <c r="H27" s="543"/>
      <c r="I27" s="543"/>
    </row>
    <row r="28" spans="1:10" x14ac:dyDescent="0.25">
      <c r="A28" s="299" t="s">
        <v>14</v>
      </c>
      <c r="B28" s="54"/>
      <c r="C28" s="321">
        <f>SUM(B29:B31)</f>
        <v>0</v>
      </c>
      <c r="D28" s="543"/>
      <c r="E28" s="543"/>
      <c r="F28" s="543"/>
      <c r="G28" s="543"/>
      <c r="H28" s="543"/>
      <c r="I28" s="543"/>
    </row>
    <row r="29" spans="1:10" x14ac:dyDescent="0.25">
      <c r="A29" s="308"/>
      <c r="B29" s="59"/>
      <c r="C29" s="559"/>
      <c r="D29" s="543"/>
      <c r="E29" s="543"/>
      <c r="F29" s="543"/>
      <c r="G29" s="543"/>
      <c r="H29" s="543"/>
      <c r="I29" s="543"/>
    </row>
    <row r="30" spans="1:10" x14ac:dyDescent="0.25">
      <c r="A30" s="308"/>
      <c r="B30" s="59"/>
      <c r="C30" s="560"/>
      <c r="D30" s="543"/>
      <c r="E30" s="543"/>
      <c r="F30" s="543"/>
      <c r="G30" s="543"/>
      <c r="H30" s="543"/>
      <c r="I30" s="543"/>
    </row>
    <row r="31" spans="1:10" x14ac:dyDescent="0.25">
      <c r="A31" s="77"/>
      <c r="B31" s="230"/>
      <c r="C31" s="560"/>
      <c r="D31" s="543"/>
      <c r="E31" s="543"/>
      <c r="F31" s="543"/>
      <c r="G31" s="543"/>
      <c r="H31" s="543"/>
      <c r="I31" s="543"/>
      <c r="J31" s="268"/>
    </row>
    <row r="32" spans="1:10" x14ac:dyDescent="0.25">
      <c r="A32" s="711" t="s">
        <v>890</v>
      </c>
      <c r="B32" s="791"/>
      <c r="C32" s="791"/>
      <c r="D32" s="790"/>
      <c r="E32" s="790"/>
      <c r="F32" s="790"/>
      <c r="G32" s="790"/>
      <c r="H32" s="790"/>
      <c r="I32" s="790"/>
    </row>
    <row r="33" spans="1:9" x14ac:dyDescent="0.25">
      <c r="A33" s="293" t="s">
        <v>58</v>
      </c>
      <c r="B33" s="53"/>
      <c r="C33" s="324">
        <f>SUM(B34:B36)</f>
        <v>0</v>
      </c>
      <c r="D33" s="543"/>
      <c r="E33" s="543"/>
      <c r="F33" s="543"/>
      <c r="G33" s="543"/>
      <c r="H33" s="543"/>
      <c r="I33" s="543"/>
    </row>
    <row r="34" spans="1:9" x14ac:dyDescent="0.25">
      <c r="A34" s="303"/>
      <c r="B34" s="59"/>
      <c r="C34" s="575"/>
      <c r="D34" s="543"/>
      <c r="E34" s="543"/>
      <c r="F34" s="543"/>
      <c r="G34" s="543"/>
      <c r="H34" s="543"/>
      <c r="I34" s="543"/>
    </row>
    <row r="35" spans="1:9" x14ac:dyDescent="0.25">
      <c r="A35" s="303"/>
      <c r="B35" s="59"/>
      <c r="C35" s="575"/>
      <c r="D35" s="543"/>
      <c r="E35" s="543"/>
      <c r="F35" s="543"/>
      <c r="G35" s="543"/>
      <c r="H35" s="543"/>
      <c r="I35" s="543"/>
    </row>
    <row r="36" spans="1:9" x14ac:dyDescent="0.25">
      <c r="A36" s="303"/>
      <c r="B36" s="59"/>
      <c r="C36" s="575"/>
      <c r="D36" s="543"/>
      <c r="E36" s="543"/>
      <c r="F36" s="543"/>
      <c r="G36" s="543"/>
      <c r="H36" s="543"/>
      <c r="I36" s="543"/>
    </row>
    <row r="37" spans="1:9" x14ac:dyDescent="0.25">
      <c r="A37" s="296" t="s">
        <v>10</v>
      </c>
      <c r="B37" s="58"/>
      <c r="C37" s="324">
        <f>+C33*B37</f>
        <v>0</v>
      </c>
      <c r="D37" s="543"/>
      <c r="E37" s="543"/>
      <c r="F37" s="543"/>
      <c r="G37" s="543"/>
      <c r="H37" s="543"/>
      <c r="I37" s="543"/>
    </row>
    <row r="38" spans="1:9" x14ac:dyDescent="0.25">
      <c r="A38" s="313"/>
      <c r="B38" s="128"/>
      <c r="C38" s="325"/>
      <c r="D38" s="543"/>
      <c r="E38" s="543"/>
      <c r="F38" s="543"/>
      <c r="G38" s="543"/>
      <c r="H38" s="543"/>
      <c r="I38" s="543"/>
    </row>
    <row r="39" spans="1:9" s="78" customFormat="1" x14ac:dyDescent="0.25">
      <c r="A39" s="296" t="s">
        <v>13</v>
      </c>
      <c r="B39" s="54"/>
      <c r="C39" s="324">
        <f>SUM(B40:B41)</f>
        <v>0</v>
      </c>
      <c r="D39" s="566"/>
      <c r="E39" s="567"/>
      <c r="F39" s="567"/>
      <c r="G39" s="567"/>
      <c r="H39" s="567"/>
      <c r="I39" s="568"/>
    </row>
    <row r="40" spans="1:9" s="78" customFormat="1" x14ac:dyDescent="0.25">
      <c r="A40" s="313"/>
      <c r="B40" s="287"/>
      <c r="C40" s="562"/>
      <c r="D40" s="569"/>
      <c r="E40" s="570"/>
      <c r="F40" s="570"/>
      <c r="G40" s="570"/>
      <c r="H40" s="570"/>
      <c r="I40" s="571"/>
    </row>
    <row r="41" spans="1:9" s="78" customFormat="1" x14ac:dyDescent="0.25">
      <c r="A41" s="313"/>
      <c r="B41" s="287"/>
      <c r="C41" s="564"/>
      <c r="D41" s="572"/>
      <c r="E41" s="573"/>
      <c r="F41" s="573"/>
      <c r="G41" s="573"/>
      <c r="H41" s="573"/>
      <c r="I41" s="574"/>
    </row>
    <row r="42" spans="1:9" ht="15" customHeight="1" x14ac:dyDescent="0.25">
      <c r="A42" s="301" t="s">
        <v>875</v>
      </c>
      <c r="B42" s="340"/>
      <c r="C42" s="324">
        <f>SUM(B43:B45)</f>
        <v>0</v>
      </c>
      <c r="D42" s="565"/>
      <c r="E42" s="565"/>
      <c r="F42" s="565"/>
      <c r="G42" s="565"/>
      <c r="H42" s="565"/>
      <c r="I42" s="565"/>
    </row>
    <row r="43" spans="1:9" x14ac:dyDescent="0.25">
      <c r="A43" s="298"/>
      <c r="B43" s="287"/>
      <c r="C43" s="555"/>
      <c r="D43" s="565"/>
      <c r="E43" s="565"/>
      <c r="F43" s="565"/>
      <c r="G43" s="565"/>
      <c r="H43" s="565"/>
      <c r="I43" s="565"/>
    </row>
    <row r="44" spans="1:9" x14ac:dyDescent="0.25">
      <c r="A44" s="308"/>
      <c r="B44" s="59"/>
      <c r="C44" s="555"/>
      <c r="D44" s="565"/>
      <c r="E44" s="565"/>
      <c r="F44" s="565"/>
      <c r="G44" s="565"/>
      <c r="H44" s="565"/>
      <c r="I44" s="565"/>
    </row>
    <row r="45" spans="1:9" x14ac:dyDescent="0.25">
      <c r="A45" s="308"/>
      <c r="B45" s="59"/>
      <c r="C45" s="555"/>
      <c r="D45" s="565"/>
      <c r="E45" s="565"/>
      <c r="F45" s="565"/>
      <c r="G45" s="565"/>
      <c r="H45" s="565"/>
      <c r="I45" s="565"/>
    </row>
    <row r="46" spans="1:9" x14ac:dyDescent="0.25">
      <c r="A46" s="299" t="s">
        <v>876</v>
      </c>
      <c r="B46" s="54"/>
      <c r="C46" s="324">
        <f>SUM(B47:B48)</f>
        <v>0</v>
      </c>
      <c r="D46" s="565"/>
      <c r="E46" s="565"/>
      <c r="F46" s="565"/>
      <c r="G46" s="565"/>
      <c r="H46" s="565"/>
      <c r="I46" s="565"/>
    </row>
    <row r="47" spans="1:9" x14ac:dyDescent="0.25">
      <c r="A47" s="308"/>
      <c r="B47" s="59"/>
      <c r="C47" s="575"/>
      <c r="D47" s="565"/>
      <c r="E47" s="565"/>
      <c r="F47" s="565"/>
      <c r="G47" s="565"/>
      <c r="H47" s="565"/>
      <c r="I47" s="565"/>
    </row>
    <row r="48" spans="1:9" x14ac:dyDescent="0.25">
      <c r="A48" s="308"/>
      <c r="B48" s="59"/>
      <c r="C48" s="575"/>
      <c r="D48" s="565"/>
      <c r="E48" s="565"/>
      <c r="F48" s="565"/>
      <c r="G48" s="565"/>
      <c r="H48" s="565"/>
      <c r="I48" s="565"/>
    </row>
    <row r="49" spans="1:10" x14ac:dyDescent="0.25">
      <c r="A49" s="299" t="s">
        <v>14</v>
      </c>
      <c r="B49" s="54"/>
      <c r="C49" s="324">
        <f>SUM(B50:B51)</f>
        <v>0</v>
      </c>
      <c r="D49" s="565"/>
      <c r="E49" s="565"/>
      <c r="F49" s="565"/>
      <c r="G49" s="565"/>
      <c r="H49" s="565"/>
      <c r="I49" s="565"/>
    </row>
    <row r="50" spans="1:10" x14ac:dyDescent="0.25">
      <c r="A50" s="308"/>
      <c r="B50" s="59"/>
      <c r="C50" s="575"/>
      <c r="D50" s="565"/>
      <c r="E50" s="565"/>
      <c r="F50" s="565"/>
      <c r="G50" s="565"/>
      <c r="H50" s="565"/>
      <c r="I50" s="565"/>
    </row>
    <row r="51" spans="1:10" x14ac:dyDescent="0.25">
      <c r="A51" s="308"/>
      <c r="B51" s="59"/>
      <c r="C51" s="575"/>
      <c r="D51" s="565"/>
      <c r="E51" s="565"/>
      <c r="F51" s="565"/>
      <c r="G51" s="565"/>
      <c r="H51" s="565"/>
      <c r="I51" s="565"/>
    </row>
    <row r="52" spans="1:10" x14ac:dyDescent="0.25">
      <c r="A52" s="293" t="s">
        <v>29</v>
      </c>
      <c r="B52" s="54"/>
      <c r="C52" s="324">
        <f>SUM(B53:B55)</f>
        <v>0</v>
      </c>
      <c r="D52" s="565"/>
      <c r="E52" s="565"/>
      <c r="F52" s="565"/>
      <c r="G52" s="565"/>
      <c r="H52" s="565"/>
      <c r="I52" s="565"/>
    </row>
    <row r="53" spans="1:10" x14ac:dyDescent="0.25">
      <c r="A53" s="300"/>
      <c r="B53" s="287"/>
      <c r="C53" s="555"/>
      <c r="D53" s="565"/>
      <c r="E53" s="565"/>
      <c r="F53" s="565"/>
      <c r="G53" s="565"/>
      <c r="H53" s="565"/>
      <c r="I53" s="565"/>
    </row>
    <row r="54" spans="1:10" x14ac:dyDescent="0.25">
      <c r="A54" s="300"/>
      <c r="B54" s="287"/>
      <c r="C54" s="555"/>
      <c r="D54" s="565"/>
      <c r="E54" s="565"/>
      <c r="F54" s="565"/>
      <c r="G54" s="565"/>
      <c r="H54" s="565"/>
      <c r="I54" s="565"/>
    </row>
    <row r="55" spans="1:10" x14ac:dyDescent="0.25">
      <c r="A55" s="303"/>
      <c r="B55" s="59"/>
      <c r="C55" s="555"/>
      <c r="D55" s="565"/>
      <c r="E55" s="565"/>
      <c r="F55" s="565"/>
      <c r="G55" s="565"/>
      <c r="H55" s="565"/>
      <c r="I55" s="565"/>
    </row>
    <row r="56" spans="1:10" x14ac:dyDescent="0.25">
      <c r="A56" s="768" t="s">
        <v>30</v>
      </c>
      <c r="B56" s="768"/>
      <c r="C56" s="2">
        <f>+C10+C22+C24+C28+C33+C37+C39+C42+C46+C49+C52</f>
        <v>0</v>
      </c>
      <c r="D56" s="792"/>
      <c r="E56" s="793"/>
      <c r="F56" s="793"/>
      <c r="G56" s="793"/>
      <c r="H56" s="793"/>
      <c r="I56" s="794"/>
      <c r="J56" s="268"/>
    </row>
    <row r="57" spans="1:10" x14ac:dyDescent="0.25">
      <c r="A57" s="16" t="s">
        <v>31</v>
      </c>
      <c r="B57" s="13"/>
      <c r="C57" s="10">
        <f>+H6-C56</f>
        <v>0</v>
      </c>
      <c r="D57" s="795"/>
      <c r="E57" s="796"/>
      <c r="F57" s="796"/>
      <c r="G57" s="796"/>
      <c r="H57" s="796"/>
      <c r="I57" s="797"/>
      <c r="J57" s="268"/>
    </row>
  </sheetData>
  <mergeCells count="44">
    <mergeCell ref="D49:I51"/>
    <mergeCell ref="D52:I55"/>
    <mergeCell ref="D56:I57"/>
    <mergeCell ref="A56:B56"/>
    <mergeCell ref="C53:C55"/>
    <mergeCell ref="C50:C51"/>
    <mergeCell ref="D42:I45"/>
    <mergeCell ref="D46:I48"/>
    <mergeCell ref="C34:C36"/>
    <mergeCell ref="C43:C45"/>
    <mergeCell ref="D33:I36"/>
    <mergeCell ref="D37:I38"/>
    <mergeCell ref="D39:I41"/>
    <mergeCell ref="C40:C41"/>
    <mergeCell ref="C47:C48"/>
    <mergeCell ref="D32:I32"/>
    <mergeCell ref="H3:I3"/>
    <mergeCell ref="A7:I7"/>
    <mergeCell ref="D8:I9"/>
    <mergeCell ref="C25:C27"/>
    <mergeCell ref="A32:C32"/>
    <mergeCell ref="C29:C31"/>
    <mergeCell ref="D10:I21"/>
    <mergeCell ref="D22:I23"/>
    <mergeCell ref="A10:B10"/>
    <mergeCell ref="C11:C21"/>
    <mergeCell ref="A9:C9"/>
    <mergeCell ref="E4:G4"/>
    <mergeCell ref="E5:G5"/>
    <mergeCell ref="E6:G6"/>
    <mergeCell ref="A1:I1"/>
    <mergeCell ref="D24:I27"/>
    <mergeCell ref="D28:I31"/>
    <mergeCell ref="B3:D3"/>
    <mergeCell ref="B4:D4"/>
    <mergeCell ref="B5:D5"/>
    <mergeCell ref="B6:D6"/>
    <mergeCell ref="H4:I4"/>
    <mergeCell ref="H5:I5"/>
    <mergeCell ref="H6:I6"/>
    <mergeCell ref="B2:D2"/>
    <mergeCell ref="E2:G2"/>
    <mergeCell ref="E3:G3"/>
    <mergeCell ref="H2:I2"/>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3" tint="0.39997558519241921"/>
  </sheetPr>
  <dimension ref="A1:A3"/>
  <sheetViews>
    <sheetView view="pageBreakPreview" zoomScaleNormal="100" zoomScaleSheetLayoutView="100" workbookViewId="0">
      <selection activeCell="D70" sqref="D70"/>
    </sheetView>
  </sheetViews>
  <sheetFormatPr defaultRowHeight="15" x14ac:dyDescent="0.25"/>
  <cols>
    <col min="1" max="1" width="73.140625" customWidth="1"/>
  </cols>
  <sheetData>
    <row r="1" spans="1:1" ht="25.5" customHeight="1" x14ac:dyDescent="0.25">
      <c r="A1" s="363" t="s">
        <v>905</v>
      </c>
    </row>
    <row r="2" spans="1:1" ht="24" customHeight="1" x14ac:dyDescent="0.25">
      <c r="A2" s="363" t="s">
        <v>906</v>
      </c>
    </row>
    <row r="3" spans="1:1" ht="30" customHeight="1" x14ac:dyDescent="0.25">
      <c r="A3" s="363" t="s">
        <v>907</v>
      </c>
    </row>
  </sheetData>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sheetPr>
  <dimension ref="A1:I58"/>
  <sheetViews>
    <sheetView view="pageBreakPreview" zoomScaleNormal="100" zoomScaleSheetLayoutView="100" workbookViewId="0">
      <selection activeCell="D70" sqref="D70"/>
    </sheetView>
  </sheetViews>
  <sheetFormatPr defaultRowHeight="15" x14ac:dyDescent="0.25"/>
  <cols>
    <col min="1" max="1" width="29.14062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9" ht="18.75" x14ac:dyDescent="0.25">
      <c r="A1" s="706" t="s">
        <v>51</v>
      </c>
      <c r="B1" s="707"/>
      <c r="C1" s="707"/>
      <c r="D1" s="707"/>
      <c r="E1" s="707"/>
      <c r="F1" s="707"/>
      <c r="G1" s="707"/>
      <c r="H1" s="707"/>
      <c r="I1" s="708"/>
    </row>
    <row r="2" spans="1:9" x14ac:dyDescent="0.25">
      <c r="A2" s="209" t="s">
        <v>1</v>
      </c>
      <c r="B2" s="591">
        <f>+ISEP!B3</f>
        <v>0</v>
      </c>
      <c r="C2" s="592"/>
      <c r="D2" s="593"/>
      <c r="E2" s="594" t="s">
        <v>3</v>
      </c>
      <c r="F2" s="594"/>
      <c r="G2" s="594"/>
      <c r="H2" s="595"/>
      <c r="I2" s="595"/>
    </row>
    <row r="3" spans="1:9" x14ac:dyDescent="0.25">
      <c r="A3" s="209" t="s">
        <v>2</v>
      </c>
      <c r="B3" s="591">
        <f>+ISEP!B4</f>
        <v>0</v>
      </c>
      <c r="C3" s="592"/>
      <c r="D3" s="593"/>
      <c r="E3" s="590" t="s">
        <v>4</v>
      </c>
      <c r="F3" s="590"/>
      <c r="G3" s="590"/>
      <c r="H3" s="595"/>
      <c r="I3" s="595"/>
    </row>
    <row r="4" spans="1:9" s="1" customFormat="1" x14ac:dyDescent="0.25">
      <c r="A4" s="209" t="s">
        <v>331</v>
      </c>
      <c r="B4" s="591"/>
      <c r="C4" s="592"/>
      <c r="D4" s="593"/>
      <c r="E4" s="590" t="s">
        <v>5</v>
      </c>
      <c r="F4" s="590"/>
      <c r="G4" s="590"/>
      <c r="H4" s="595">
        <f>+H2-H3</f>
        <v>0</v>
      </c>
      <c r="I4" s="595"/>
    </row>
    <row r="5" spans="1:9" x14ac:dyDescent="0.25">
      <c r="A5" s="119" t="s">
        <v>332</v>
      </c>
      <c r="B5" s="591"/>
      <c r="C5" s="592"/>
      <c r="D5" s="593"/>
      <c r="E5" s="590" t="s">
        <v>6</v>
      </c>
      <c r="F5" s="590"/>
      <c r="G5" s="590"/>
      <c r="H5" s="595"/>
      <c r="I5" s="595"/>
    </row>
    <row r="6" spans="1:9" x14ac:dyDescent="0.25">
      <c r="A6" s="210" t="s">
        <v>861</v>
      </c>
      <c r="B6" s="591">
        <f>ISEP!$B$7</f>
        <v>0</v>
      </c>
      <c r="C6" s="592"/>
      <c r="D6" s="593"/>
      <c r="E6" s="590" t="s">
        <v>7</v>
      </c>
      <c r="F6" s="590"/>
      <c r="G6" s="590"/>
      <c r="H6" s="595">
        <f>+H4+H5</f>
        <v>0</v>
      </c>
      <c r="I6" s="595"/>
    </row>
    <row r="7" spans="1:9" x14ac:dyDescent="0.25">
      <c r="A7" s="816" t="s">
        <v>46</v>
      </c>
      <c r="B7" s="817"/>
      <c r="C7" s="817"/>
      <c r="D7" s="817"/>
      <c r="E7" s="817"/>
      <c r="F7" s="817"/>
      <c r="G7" s="817"/>
      <c r="H7" s="817"/>
      <c r="I7" s="818"/>
    </row>
    <row r="8" spans="1:9" x14ac:dyDescent="0.25">
      <c r="A8" s="49" t="s">
        <v>42</v>
      </c>
      <c r="B8" s="68" t="s">
        <v>43</v>
      </c>
      <c r="C8" s="68" t="s">
        <v>19</v>
      </c>
      <c r="D8" s="598" t="s">
        <v>913</v>
      </c>
      <c r="E8" s="598"/>
      <c r="F8" s="598"/>
      <c r="G8" s="598"/>
      <c r="H8" s="598"/>
      <c r="I8" s="598"/>
    </row>
    <row r="9" spans="1:9" x14ac:dyDescent="0.25">
      <c r="A9" s="556" t="s">
        <v>873</v>
      </c>
      <c r="B9" s="557"/>
      <c r="C9" s="558"/>
      <c r="D9" s="598"/>
      <c r="E9" s="598"/>
      <c r="F9" s="598"/>
      <c r="G9" s="598"/>
      <c r="H9" s="598"/>
      <c r="I9" s="598"/>
    </row>
    <row r="10" spans="1:9" x14ac:dyDescent="0.25">
      <c r="A10" s="809" t="s">
        <v>58</v>
      </c>
      <c r="B10" s="810"/>
      <c r="C10" s="270">
        <f>SUM(B11:B20)</f>
        <v>0</v>
      </c>
      <c r="D10" s="566"/>
      <c r="E10" s="567"/>
      <c r="F10" s="567"/>
      <c r="G10" s="567"/>
      <c r="H10" s="567"/>
      <c r="I10" s="805"/>
    </row>
    <row r="11" spans="1:9" x14ac:dyDescent="0.25">
      <c r="A11" s="17"/>
      <c r="B11" s="287"/>
      <c r="C11" s="576"/>
      <c r="D11" s="569"/>
      <c r="E11" s="570"/>
      <c r="F11" s="570"/>
      <c r="G11" s="570"/>
      <c r="H11" s="570"/>
      <c r="I11" s="806"/>
    </row>
    <row r="12" spans="1:9" x14ac:dyDescent="0.25">
      <c r="A12" s="17"/>
      <c r="B12" s="287"/>
      <c r="C12" s="576"/>
      <c r="D12" s="569"/>
      <c r="E12" s="570"/>
      <c r="F12" s="570"/>
      <c r="G12" s="570"/>
      <c r="H12" s="570"/>
      <c r="I12" s="806"/>
    </row>
    <row r="13" spans="1:9" x14ac:dyDescent="0.25">
      <c r="A13" s="17"/>
      <c r="B13" s="287"/>
      <c r="C13" s="576"/>
      <c r="D13" s="569"/>
      <c r="E13" s="570"/>
      <c r="F13" s="570"/>
      <c r="G13" s="570"/>
      <c r="H13" s="570"/>
      <c r="I13" s="806"/>
    </row>
    <row r="14" spans="1:9" x14ac:dyDescent="0.25">
      <c r="A14" s="17"/>
      <c r="B14" s="59"/>
      <c r="C14" s="576"/>
      <c r="D14" s="569"/>
      <c r="E14" s="570"/>
      <c r="F14" s="570"/>
      <c r="G14" s="570"/>
      <c r="H14" s="570"/>
      <c r="I14" s="806"/>
    </row>
    <row r="15" spans="1:9" x14ac:dyDescent="0.25">
      <c r="A15" s="17"/>
      <c r="B15" s="59"/>
      <c r="C15" s="576"/>
      <c r="D15" s="569"/>
      <c r="E15" s="570"/>
      <c r="F15" s="570"/>
      <c r="G15" s="570"/>
      <c r="H15" s="570"/>
      <c r="I15" s="806"/>
    </row>
    <row r="16" spans="1:9" x14ac:dyDescent="0.25">
      <c r="A16" s="17"/>
      <c r="B16" s="59"/>
      <c r="C16" s="576"/>
      <c r="D16" s="569"/>
      <c r="E16" s="570"/>
      <c r="F16" s="570"/>
      <c r="G16" s="570"/>
      <c r="H16" s="570"/>
      <c r="I16" s="806"/>
    </row>
    <row r="17" spans="1:9" x14ac:dyDescent="0.25">
      <c r="A17" s="17"/>
      <c r="B17" s="59"/>
      <c r="C17" s="576"/>
      <c r="D17" s="569"/>
      <c r="E17" s="570"/>
      <c r="F17" s="570"/>
      <c r="G17" s="570"/>
      <c r="H17" s="570"/>
      <c r="I17" s="806"/>
    </row>
    <row r="18" spans="1:9" x14ac:dyDescent="0.25">
      <c r="A18" s="17"/>
      <c r="B18" s="59"/>
      <c r="C18" s="576"/>
      <c r="D18" s="569"/>
      <c r="E18" s="570"/>
      <c r="F18" s="570"/>
      <c r="G18" s="570"/>
      <c r="H18" s="570"/>
      <c r="I18" s="806"/>
    </row>
    <row r="19" spans="1:9" x14ac:dyDescent="0.25">
      <c r="A19" s="17"/>
      <c r="B19" s="59"/>
      <c r="C19" s="576"/>
      <c r="D19" s="569"/>
      <c r="E19" s="570"/>
      <c r="F19" s="570"/>
      <c r="G19" s="570"/>
      <c r="H19" s="570"/>
      <c r="I19" s="806"/>
    </row>
    <row r="20" spans="1:9" x14ac:dyDescent="0.25">
      <c r="A20" s="17"/>
      <c r="B20" s="59"/>
      <c r="C20" s="576"/>
      <c r="D20" s="572"/>
      <c r="E20" s="573"/>
      <c r="F20" s="573"/>
      <c r="G20" s="573"/>
      <c r="H20" s="573"/>
      <c r="I20" s="807"/>
    </row>
    <row r="21" spans="1:9" x14ac:dyDescent="0.25">
      <c r="A21" s="341" t="s">
        <v>28</v>
      </c>
      <c r="B21" s="58"/>
      <c r="C21" s="321">
        <f>+C10*B21</f>
        <v>0</v>
      </c>
      <c r="D21" s="577"/>
      <c r="E21" s="578"/>
      <c r="F21" s="578"/>
      <c r="G21" s="578"/>
      <c r="H21" s="578"/>
      <c r="I21" s="811"/>
    </row>
    <row r="22" spans="1:9" x14ac:dyDescent="0.25">
      <c r="A22" s="18"/>
      <c r="B22" s="128"/>
      <c r="C22" s="342"/>
      <c r="D22" s="583"/>
      <c r="E22" s="584"/>
      <c r="F22" s="584"/>
      <c r="G22" s="584"/>
      <c r="H22" s="584"/>
      <c r="I22" s="812"/>
    </row>
    <row r="23" spans="1:9" x14ac:dyDescent="0.25">
      <c r="A23" s="798" t="s">
        <v>13</v>
      </c>
      <c r="B23" s="511"/>
      <c r="C23" s="262">
        <f>SUM(B24:B27)</f>
        <v>0</v>
      </c>
      <c r="D23" s="543"/>
      <c r="E23" s="543"/>
      <c r="F23" s="543"/>
      <c r="G23" s="543"/>
      <c r="H23" s="543"/>
      <c r="I23" s="544"/>
    </row>
    <row r="24" spans="1:9" x14ac:dyDescent="0.25">
      <c r="A24" s="343"/>
      <c r="B24" s="287"/>
      <c r="C24" s="733"/>
      <c r="D24" s="543"/>
      <c r="E24" s="543"/>
      <c r="F24" s="543"/>
      <c r="G24" s="543"/>
      <c r="H24" s="543"/>
      <c r="I24" s="544"/>
    </row>
    <row r="25" spans="1:9" x14ac:dyDescent="0.25">
      <c r="A25" s="344"/>
      <c r="B25" s="287"/>
      <c r="C25" s="712"/>
      <c r="D25" s="543"/>
      <c r="E25" s="543"/>
      <c r="F25" s="543"/>
      <c r="G25" s="543"/>
      <c r="H25" s="543"/>
      <c r="I25" s="544"/>
    </row>
    <row r="26" spans="1:9" x14ac:dyDescent="0.25">
      <c r="A26" s="41"/>
      <c r="B26" s="287"/>
      <c r="C26" s="712"/>
      <c r="D26" s="543"/>
      <c r="E26" s="543"/>
      <c r="F26" s="543"/>
      <c r="G26" s="543"/>
      <c r="H26" s="543"/>
      <c r="I26" s="544"/>
    </row>
    <row r="27" spans="1:9" x14ac:dyDescent="0.25">
      <c r="A27" s="19"/>
      <c r="B27" s="59"/>
      <c r="C27" s="713"/>
      <c r="D27" s="543"/>
      <c r="E27" s="543"/>
      <c r="F27" s="543"/>
      <c r="G27" s="543"/>
      <c r="H27" s="543"/>
      <c r="I27" s="544"/>
    </row>
    <row r="28" spans="1:9" x14ac:dyDescent="0.25">
      <c r="A28" s="798" t="s">
        <v>14</v>
      </c>
      <c r="B28" s="511"/>
      <c r="C28" s="321">
        <f>SUM(B29:B31)</f>
        <v>0</v>
      </c>
      <c r="D28" s="543"/>
      <c r="E28" s="543"/>
      <c r="F28" s="543"/>
      <c r="G28" s="543"/>
      <c r="H28" s="543"/>
      <c r="I28" s="544"/>
    </row>
    <row r="29" spans="1:9" x14ac:dyDescent="0.25">
      <c r="A29" s="55"/>
      <c r="B29" s="59"/>
      <c r="C29" s="819"/>
      <c r="D29" s="543"/>
      <c r="E29" s="543"/>
      <c r="F29" s="543"/>
      <c r="G29" s="543"/>
      <c r="H29" s="543"/>
      <c r="I29" s="544"/>
    </row>
    <row r="30" spans="1:9" x14ac:dyDescent="0.25">
      <c r="A30" s="55"/>
      <c r="B30" s="59"/>
      <c r="C30" s="819"/>
      <c r="D30" s="543"/>
      <c r="E30" s="543"/>
      <c r="F30" s="543"/>
      <c r="G30" s="543"/>
      <c r="H30" s="543"/>
      <c r="I30" s="544"/>
    </row>
    <row r="31" spans="1:9" x14ac:dyDescent="0.25">
      <c r="A31" s="55"/>
      <c r="B31" s="59"/>
      <c r="C31" s="819"/>
      <c r="D31" s="543"/>
      <c r="E31" s="543"/>
      <c r="F31" s="543"/>
      <c r="G31" s="543"/>
      <c r="H31" s="543"/>
      <c r="I31" s="544"/>
    </row>
    <row r="32" spans="1:9" x14ac:dyDescent="0.25">
      <c r="A32" s="808" t="s">
        <v>890</v>
      </c>
      <c r="B32" s="600"/>
      <c r="C32" s="600"/>
      <c r="D32" s="801"/>
      <c r="E32" s="801"/>
      <c r="F32" s="801"/>
      <c r="G32" s="801"/>
      <c r="H32" s="801"/>
      <c r="I32" s="802"/>
    </row>
    <row r="33" spans="1:9" x14ac:dyDescent="0.25">
      <c r="A33" s="799" t="s">
        <v>58</v>
      </c>
      <c r="B33" s="507"/>
      <c r="C33" s="324">
        <f>SUM(B34:B36)</f>
        <v>0</v>
      </c>
      <c r="D33" s="543"/>
      <c r="E33" s="543"/>
      <c r="F33" s="543"/>
      <c r="G33" s="543"/>
      <c r="H33" s="543"/>
      <c r="I33" s="544"/>
    </row>
    <row r="34" spans="1:9" x14ac:dyDescent="0.25">
      <c r="A34" s="20"/>
      <c r="B34" s="59"/>
      <c r="C34" s="575"/>
      <c r="D34" s="543"/>
      <c r="E34" s="543"/>
      <c r="F34" s="543"/>
      <c r="G34" s="543"/>
      <c r="H34" s="543"/>
      <c r="I34" s="544"/>
    </row>
    <row r="35" spans="1:9" x14ac:dyDescent="0.25">
      <c r="A35" s="20"/>
      <c r="B35" s="59"/>
      <c r="C35" s="575"/>
      <c r="D35" s="543"/>
      <c r="E35" s="543"/>
      <c r="F35" s="543"/>
      <c r="G35" s="543"/>
      <c r="H35" s="543"/>
      <c r="I35" s="544"/>
    </row>
    <row r="36" spans="1:9" x14ac:dyDescent="0.25">
      <c r="A36" s="20"/>
      <c r="B36" s="59"/>
      <c r="C36" s="575"/>
      <c r="D36" s="543"/>
      <c r="E36" s="543"/>
      <c r="F36" s="543"/>
      <c r="G36" s="543"/>
      <c r="H36" s="543"/>
      <c r="I36" s="544"/>
    </row>
    <row r="37" spans="1:9" x14ac:dyDescent="0.25">
      <c r="A37" s="359" t="s">
        <v>10</v>
      </c>
      <c r="B37" s="360"/>
      <c r="C37" s="324">
        <f>+C33*B37</f>
        <v>0</v>
      </c>
      <c r="D37" s="543"/>
      <c r="E37" s="543"/>
      <c r="F37" s="543"/>
      <c r="G37" s="543"/>
      <c r="H37" s="543"/>
      <c r="I37" s="544"/>
    </row>
    <row r="38" spans="1:9" x14ac:dyDescent="0.25">
      <c r="A38" s="345"/>
      <c r="B38" s="128"/>
      <c r="C38" s="325"/>
      <c r="D38" s="543"/>
      <c r="E38" s="543"/>
      <c r="F38" s="543"/>
      <c r="G38" s="543"/>
      <c r="H38" s="543"/>
      <c r="I38" s="544"/>
    </row>
    <row r="39" spans="1:9" s="78" customFormat="1" x14ac:dyDescent="0.25">
      <c r="A39" s="800" t="s">
        <v>13</v>
      </c>
      <c r="B39" s="509"/>
      <c r="C39" s="324">
        <f>SUM(B40:B41)</f>
        <v>0</v>
      </c>
      <c r="D39" s="566"/>
      <c r="E39" s="567"/>
      <c r="F39" s="567"/>
      <c r="G39" s="567"/>
      <c r="H39" s="567"/>
      <c r="I39" s="805"/>
    </row>
    <row r="40" spans="1:9" s="78" customFormat="1" x14ac:dyDescent="0.25">
      <c r="A40" s="345"/>
      <c r="B40" s="287"/>
      <c r="C40" s="562"/>
      <c r="D40" s="569"/>
      <c r="E40" s="570"/>
      <c r="F40" s="570"/>
      <c r="G40" s="570"/>
      <c r="H40" s="570"/>
      <c r="I40" s="806"/>
    </row>
    <row r="41" spans="1:9" s="78" customFormat="1" x14ac:dyDescent="0.25">
      <c r="A41" s="345"/>
      <c r="B41" s="287"/>
      <c r="C41" s="564"/>
      <c r="D41" s="572"/>
      <c r="E41" s="573"/>
      <c r="F41" s="573"/>
      <c r="G41" s="573"/>
      <c r="H41" s="573"/>
      <c r="I41" s="807"/>
    </row>
    <row r="42" spans="1:9" x14ac:dyDescent="0.25">
      <c r="A42" s="798" t="s">
        <v>875</v>
      </c>
      <c r="B42" s="511"/>
      <c r="C42" s="324">
        <f>SUM(B43:B45)</f>
        <v>0</v>
      </c>
      <c r="D42" s="565"/>
      <c r="E42" s="565"/>
      <c r="F42" s="565"/>
      <c r="G42" s="565"/>
      <c r="H42" s="565"/>
      <c r="I42" s="804"/>
    </row>
    <row r="43" spans="1:9" x14ac:dyDescent="0.25">
      <c r="A43" s="346"/>
      <c r="B43" s="287"/>
      <c r="C43" s="555"/>
      <c r="D43" s="565"/>
      <c r="E43" s="565"/>
      <c r="F43" s="565"/>
      <c r="G43" s="565"/>
      <c r="H43" s="565"/>
      <c r="I43" s="804"/>
    </row>
    <row r="44" spans="1:9" x14ac:dyDescent="0.25">
      <c r="A44" s="19"/>
      <c r="B44" s="59"/>
      <c r="C44" s="555"/>
      <c r="D44" s="565"/>
      <c r="E44" s="565"/>
      <c r="F44" s="565"/>
      <c r="G44" s="565"/>
      <c r="H44" s="565"/>
      <c r="I44" s="804"/>
    </row>
    <row r="45" spans="1:9" x14ac:dyDescent="0.25">
      <c r="A45" s="19"/>
      <c r="B45" s="59"/>
      <c r="C45" s="555"/>
      <c r="D45" s="565"/>
      <c r="E45" s="565"/>
      <c r="F45" s="565"/>
      <c r="G45" s="565"/>
      <c r="H45" s="565"/>
      <c r="I45" s="804"/>
    </row>
    <row r="46" spans="1:9" x14ac:dyDescent="0.25">
      <c r="A46" s="798" t="s">
        <v>876</v>
      </c>
      <c r="B46" s="511"/>
      <c r="C46" s="324">
        <f>SUM(B47:B48)</f>
        <v>0</v>
      </c>
      <c r="D46" s="565"/>
      <c r="E46" s="565"/>
      <c r="F46" s="565"/>
      <c r="G46" s="565"/>
      <c r="H46" s="565"/>
      <c r="I46" s="804"/>
    </row>
    <row r="47" spans="1:9" x14ac:dyDescent="0.25">
      <c r="A47" s="19"/>
      <c r="B47" s="59"/>
      <c r="C47" s="575"/>
      <c r="D47" s="565"/>
      <c r="E47" s="565"/>
      <c r="F47" s="565"/>
      <c r="G47" s="565"/>
      <c r="H47" s="565"/>
      <c r="I47" s="804"/>
    </row>
    <row r="48" spans="1:9" x14ac:dyDescent="0.25">
      <c r="A48" s="19"/>
      <c r="B48" s="59"/>
      <c r="C48" s="575"/>
      <c r="D48" s="565"/>
      <c r="E48" s="565"/>
      <c r="F48" s="565"/>
      <c r="G48" s="565"/>
      <c r="H48" s="565"/>
      <c r="I48" s="804"/>
    </row>
    <row r="49" spans="1:9" x14ac:dyDescent="0.25">
      <c r="A49" s="347" t="s">
        <v>14</v>
      </c>
      <c r="B49" s="60"/>
      <c r="C49" s="324">
        <f>SUM(B50:B51)</f>
        <v>0</v>
      </c>
      <c r="D49" s="565"/>
      <c r="E49" s="565"/>
      <c r="F49" s="565"/>
      <c r="G49" s="565"/>
      <c r="H49" s="565"/>
      <c r="I49" s="804"/>
    </row>
    <row r="50" spans="1:9" x14ac:dyDescent="0.25">
      <c r="A50" s="19"/>
      <c r="B50" s="59"/>
      <c r="C50" s="575"/>
      <c r="D50" s="565"/>
      <c r="E50" s="565"/>
      <c r="F50" s="565"/>
      <c r="G50" s="565"/>
      <c r="H50" s="565"/>
      <c r="I50" s="804"/>
    </row>
    <row r="51" spans="1:9" x14ac:dyDescent="0.25">
      <c r="A51" s="19"/>
      <c r="B51" s="59"/>
      <c r="C51" s="575"/>
      <c r="D51" s="565"/>
      <c r="E51" s="565"/>
      <c r="F51" s="565"/>
      <c r="G51" s="565"/>
      <c r="H51" s="565"/>
      <c r="I51" s="804"/>
    </row>
    <row r="52" spans="1:9" x14ac:dyDescent="0.25">
      <c r="A52" s="348" t="s">
        <v>29</v>
      </c>
      <c r="B52" s="60"/>
      <c r="C52" s="324">
        <f>SUM(B53:B56)</f>
        <v>0</v>
      </c>
      <c r="D52" s="565"/>
      <c r="E52" s="565"/>
      <c r="F52" s="565"/>
      <c r="G52" s="565"/>
      <c r="H52" s="565"/>
      <c r="I52" s="804"/>
    </row>
    <row r="53" spans="1:9" x14ac:dyDescent="0.25">
      <c r="A53" s="349"/>
      <c r="B53" s="287"/>
      <c r="C53" s="555"/>
      <c r="D53" s="565"/>
      <c r="E53" s="565"/>
      <c r="F53" s="565"/>
      <c r="G53" s="565"/>
      <c r="H53" s="565"/>
      <c r="I53" s="804"/>
    </row>
    <row r="54" spans="1:9" x14ac:dyDescent="0.25">
      <c r="A54" s="349"/>
      <c r="B54" s="287"/>
      <c r="C54" s="555"/>
      <c r="D54" s="565"/>
      <c r="E54" s="565"/>
      <c r="F54" s="565"/>
      <c r="G54" s="565"/>
      <c r="H54" s="565"/>
      <c r="I54" s="804"/>
    </row>
    <row r="55" spans="1:9" x14ac:dyDescent="0.25">
      <c r="A55" s="24"/>
      <c r="B55" s="271"/>
      <c r="C55" s="555"/>
      <c r="D55" s="565"/>
      <c r="E55" s="565"/>
      <c r="F55" s="565"/>
      <c r="G55" s="565"/>
      <c r="H55" s="565"/>
      <c r="I55" s="804"/>
    </row>
    <row r="56" spans="1:9" x14ac:dyDescent="0.25">
      <c r="A56" s="20"/>
      <c r="B56" s="59"/>
      <c r="C56" s="555"/>
      <c r="D56" s="565"/>
      <c r="E56" s="565"/>
      <c r="F56" s="565"/>
      <c r="G56" s="565"/>
      <c r="H56" s="565"/>
      <c r="I56" s="804"/>
    </row>
    <row r="57" spans="1:9" x14ac:dyDescent="0.25">
      <c r="A57" s="803" t="s">
        <v>30</v>
      </c>
      <c r="B57" s="768"/>
      <c r="C57" s="2">
        <f>+C10+C21+C23+C28+C37+C42+C46+C49+C52+C33+C39</f>
        <v>0</v>
      </c>
      <c r="D57" s="504"/>
      <c r="E57" s="504"/>
      <c r="F57" s="504"/>
      <c r="G57" s="504"/>
      <c r="H57" s="504"/>
      <c r="I57" s="813"/>
    </row>
    <row r="58" spans="1:9" ht="15.75" thickBot="1" x14ac:dyDescent="0.3">
      <c r="A58" s="21" t="s">
        <v>31</v>
      </c>
      <c r="B58" s="22"/>
      <c r="C58" s="23">
        <f>+H6-C57</f>
        <v>0</v>
      </c>
      <c r="D58" s="814"/>
      <c r="E58" s="814"/>
      <c r="F58" s="814"/>
      <c r="G58" s="814"/>
      <c r="H58" s="814"/>
      <c r="I58" s="815"/>
    </row>
  </sheetData>
  <mergeCells count="50">
    <mergeCell ref="D52:I56"/>
    <mergeCell ref="C29:C31"/>
    <mergeCell ref="C34:C36"/>
    <mergeCell ref="C53:C56"/>
    <mergeCell ref="D8:I9"/>
    <mergeCell ref="C47:C48"/>
    <mergeCell ref="C50:C51"/>
    <mergeCell ref="E3:G3"/>
    <mergeCell ref="E4:G4"/>
    <mergeCell ref="E5:G5"/>
    <mergeCell ref="E6:G6"/>
    <mergeCell ref="A7:I7"/>
    <mergeCell ref="A57:B57"/>
    <mergeCell ref="D42:I45"/>
    <mergeCell ref="D39:I41"/>
    <mergeCell ref="B2:D2"/>
    <mergeCell ref="A9:C9"/>
    <mergeCell ref="C24:C27"/>
    <mergeCell ref="A32:C32"/>
    <mergeCell ref="C43:C45"/>
    <mergeCell ref="A10:B10"/>
    <mergeCell ref="C11:C20"/>
    <mergeCell ref="C40:C41"/>
    <mergeCell ref="D10:I20"/>
    <mergeCell ref="D21:I22"/>
    <mergeCell ref="D46:I48"/>
    <mergeCell ref="D49:I51"/>
    <mergeCell ref="D57:I58"/>
    <mergeCell ref="A1:I1"/>
    <mergeCell ref="D23:I27"/>
    <mergeCell ref="D28:I31"/>
    <mergeCell ref="D33:I36"/>
    <mergeCell ref="D37:I38"/>
    <mergeCell ref="B3:D3"/>
    <mergeCell ref="B4:D4"/>
    <mergeCell ref="B5:D5"/>
    <mergeCell ref="B6:D6"/>
    <mergeCell ref="H2:I2"/>
    <mergeCell ref="H3:I3"/>
    <mergeCell ref="H4:I4"/>
    <mergeCell ref="H5:I5"/>
    <mergeCell ref="H6:I6"/>
    <mergeCell ref="D32:I32"/>
    <mergeCell ref="E2:G2"/>
    <mergeCell ref="A46:B46"/>
    <mergeCell ref="A23:B23"/>
    <mergeCell ref="A28:B28"/>
    <mergeCell ref="A33:B33"/>
    <mergeCell ref="A42:B42"/>
    <mergeCell ref="A39:B39"/>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3"/>
  <sheetViews>
    <sheetView view="pageBreakPreview" zoomScaleNormal="100" zoomScaleSheetLayoutView="100" workbookViewId="0">
      <selection activeCell="D70" sqref="D70"/>
    </sheetView>
  </sheetViews>
  <sheetFormatPr defaultRowHeight="15" x14ac:dyDescent="0.25"/>
  <cols>
    <col min="1" max="1" width="5.140625" customWidth="1"/>
    <col min="2" max="2" width="109.28515625" customWidth="1"/>
  </cols>
  <sheetData>
    <row r="1" spans="1:2" x14ac:dyDescent="0.25">
      <c r="A1" s="471" t="s">
        <v>333</v>
      </c>
      <c r="B1" s="471"/>
    </row>
    <row r="2" spans="1:2" x14ac:dyDescent="0.25">
      <c r="A2" s="471" t="s">
        <v>894</v>
      </c>
      <c r="B2" s="471"/>
    </row>
    <row r="3" spans="1:2" x14ac:dyDescent="0.25">
      <c r="A3" s="471"/>
      <c r="B3" s="471"/>
    </row>
    <row r="4" spans="1:2" ht="115.5" customHeight="1" x14ac:dyDescent="0.25">
      <c r="A4" s="460" t="s">
        <v>335</v>
      </c>
      <c r="B4" s="460"/>
    </row>
    <row r="5" spans="1:2" ht="26.25" customHeight="1" x14ac:dyDescent="0.25">
      <c r="A5" s="464" t="s">
        <v>334</v>
      </c>
      <c r="B5" s="464"/>
    </row>
    <row r="6" spans="1:2" ht="39.75" customHeight="1" x14ac:dyDescent="0.25">
      <c r="A6" s="162">
        <v>1</v>
      </c>
      <c r="B6" s="160" t="s">
        <v>336</v>
      </c>
    </row>
    <row r="7" spans="1:2" ht="24.75" customHeight="1" x14ac:dyDescent="0.25">
      <c r="A7" s="162">
        <v>2</v>
      </c>
      <c r="B7" s="163" t="s">
        <v>337</v>
      </c>
    </row>
    <row r="8" spans="1:2" ht="57.75" customHeight="1" x14ac:dyDescent="0.25">
      <c r="A8" s="162">
        <v>3</v>
      </c>
      <c r="B8" s="160" t="s">
        <v>338</v>
      </c>
    </row>
    <row r="9" spans="1:2" ht="30.75" customHeight="1" x14ac:dyDescent="0.25">
      <c r="A9" s="162">
        <v>4</v>
      </c>
      <c r="B9" s="163" t="s">
        <v>339</v>
      </c>
    </row>
    <row r="10" spans="1:2" ht="30.75" customHeight="1" x14ac:dyDescent="0.25">
      <c r="A10" s="162">
        <v>5</v>
      </c>
      <c r="B10" s="163" t="s">
        <v>138</v>
      </c>
    </row>
    <row r="11" spans="1:2" ht="27.75" customHeight="1" x14ac:dyDescent="0.25">
      <c r="A11" s="162">
        <v>6</v>
      </c>
      <c r="B11" s="163" t="s">
        <v>340</v>
      </c>
    </row>
    <row r="12" spans="1:2" ht="28.5" customHeight="1" x14ac:dyDescent="0.25">
      <c r="A12" s="162">
        <v>7</v>
      </c>
      <c r="B12" s="163" t="s">
        <v>341</v>
      </c>
    </row>
    <row r="13" spans="1:2" ht="27" customHeight="1" x14ac:dyDescent="0.25">
      <c r="B13" s="160" t="s">
        <v>342</v>
      </c>
    </row>
  </sheetData>
  <mergeCells count="5">
    <mergeCell ref="A1:B1"/>
    <mergeCell ref="A2:B2"/>
    <mergeCell ref="A3:B3"/>
    <mergeCell ref="A4:B4"/>
    <mergeCell ref="A5:B5"/>
  </mergeCells>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6"/>
  </sheetPr>
  <dimension ref="A1:P57"/>
  <sheetViews>
    <sheetView view="pageBreakPreview" zoomScaleNormal="100" zoomScaleSheetLayoutView="100" workbookViewId="0">
      <selection activeCell="D70" sqref="D70"/>
    </sheetView>
  </sheetViews>
  <sheetFormatPr defaultRowHeight="15" x14ac:dyDescent="0.25"/>
  <cols>
    <col min="1" max="1" width="32.5703125" bestFit="1" customWidth="1"/>
    <col min="2" max="2" width="14.28515625" customWidth="1"/>
    <col min="3" max="3" width="14.140625" customWidth="1"/>
    <col min="4" max="4" width="13.5703125" customWidth="1"/>
    <col min="5" max="5" width="14.5703125" customWidth="1"/>
    <col min="6" max="6" width="14.42578125" customWidth="1"/>
    <col min="7" max="7" width="6.42578125" customWidth="1"/>
    <col min="8" max="8" width="7" customWidth="1"/>
    <col min="9" max="9" width="14.28515625" customWidth="1"/>
  </cols>
  <sheetData>
    <row r="1" spans="1:16" ht="18.75" x14ac:dyDescent="0.25">
      <c r="A1" s="628" t="s">
        <v>52</v>
      </c>
      <c r="B1" s="628"/>
      <c r="C1" s="628"/>
      <c r="D1" s="628"/>
      <c r="E1" s="628"/>
      <c r="F1" s="628"/>
      <c r="G1" s="628"/>
      <c r="H1" s="628"/>
      <c r="I1" s="628"/>
      <c r="J1" s="1"/>
      <c r="K1" s="1"/>
      <c r="L1" s="1"/>
      <c r="M1" s="1"/>
      <c r="N1" s="1"/>
      <c r="O1" s="1"/>
      <c r="P1" s="1"/>
    </row>
    <row r="2" spans="1:16" x14ac:dyDescent="0.25">
      <c r="A2" s="209" t="s">
        <v>1</v>
      </c>
      <c r="B2" s="591">
        <f>+ISEP!B3</f>
        <v>0</v>
      </c>
      <c r="C2" s="592"/>
      <c r="D2" s="593"/>
      <c r="E2" s="594" t="s">
        <v>3</v>
      </c>
      <c r="F2" s="594"/>
      <c r="G2" s="594"/>
      <c r="H2" s="595"/>
      <c r="I2" s="595"/>
    </row>
    <row r="3" spans="1:16" x14ac:dyDescent="0.25">
      <c r="A3" s="209" t="s">
        <v>2</v>
      </c>
      <c r="B3" s="591">
        <f>+ISEP!B4</f>
        <v>0</v>
      </c>
      <c r="C3" s="592"/>
      <c r="D3" s="593"/>
      <c r="E3" s="590" t="s">
        <v>4</v>
      </c>
      <c r="F3" s="590"/>
      <c r="G3" s="590"/>
      <c r="H3" s="595"/>
      <c r="I3" s="595"/>
    </row>
    <row r="4" spans="1:16" s="1" customFormat="1" x14ac:dyDescent="0.25">
      <c r="A4" s="209" t="s">
        <v>331</v>
      </c>
      <c r="B4" s="591"/>
      <c r="C4" s="592"/>
      <c r="D4" s="593"/>
      <c r="E4" s="590" t="s">
        <v>5</v>
      </c>
      <c r="F4" s="590"/>
      <c r="G4" s="590"/>
      <c r="H4" s="595">
        <f>+H2-H3</f>
        <v>0</v>
      </c>
      <c r="I4" s="595"/>
    </row>
    <row r="5" spans="1:16" x14ac:dyDescent="0.25">
      <c r="A5" s="119" t="s">
        <v>332</v>
      </c>
      <c r="B5" s="591"/>
      <c r="C5" s="592"/>
      <c r="D5" s="593"/>
      <c r="E5" s="590" t="s">
        <v>6</v>
      </c>
      <c r="F5" s="590"/>
      <c r="G5" s="590"/>
      <c r="H5" s="595"/>
      <c r="I5" s="595"/>
    </row>
    <row r="6" spans="1:16" x14ac:dyDescent="0.25">
      <c r="A6" s="210" t="s">
        <v>845</v>
      </c>
      <c r="B6" s="591">
        <f>ISEP!$B$7</f>
        <v>0</v>
      </c>
      <c r="C6" s="592"/>
      <c r="D6" s="593"/>
      <c r="E6" s="590" t="s">
        <v>7</v>
      </c>
      <c r="F6" s="590"/>
      <c r="G6" s="590"/>
      <c r="H6" s="595">
        <f>+H4+H5</f>
        <v>0</v>
      </c>
      <c r="I6" s="595"/>
    </row>
    <row r="7" spans="1:16" x14ac:dyDescent="0.25">
      <c r="A7" s="519" t="s">
        <v>46</v>
      </c>
      <c r="B7" s="519"/>
      <c r="C7" s="519"/>
      <c r="D7" s="519"/>
      <c r="E7" s="519"/>
      <c r="F7" s="519"/>
      <c r="G7" s="519"/>
      <c r="H7" s="519"/>
      <c r="I7" s="519"/>
    </row>
    <row r="8" spans="1:16" x14ac:dyDescent="0.25">
      <c r="A8" s="49" t="s">
        <v>42</v>
      </c>
      <c r="B8" s="56" t="s">
        <v>137</v>
      </c>
      <c r="C8" s="56" t="s">
        <v>128</v>
      </c>
      <c r="D8" s="598" t="s">
        <v>913</v>
      </c>
      <c r="E8" s="598"/>
      <c r="F8" s="598"/>
      <c r="G8" s="598"/>
      <c r="H8" s="598"/>
      <c r="I8" s="598"/>
    </row>
    <row r="9" spans="1:16" x14ac:dyDescent="0.25">
      <c r="A9" s="823" t="s">
        <v>873</v>
      </c>
      <c r="B9" s="824"/>
      <c r="C9" s="825"/>
      <c r="D9" s="598"/>
      <c r="E9" s="598"/>
      <c r="F9" s="598"/>
      <c r="G9" s="598"/>
      <c r="H9" s="598"/>
      <c r="I9" s="598"/>
    </row>
    <row r="10" spans="1:16" x14ac:dyDescent="0.25">
      <c r="A10" s="289" t="s">
        <v>58</v>
      </c>
      <c r="B10" s="312">
        <f>SUM(B11:B18)</f>
        <v>0</v>
      </c>
      <c r="C10" s="312">
        <f>SUM(C11:C18)</f>
        <v>0</v>
      </c>
      <c r="D10" s="596"/>
      <c r="E10" s="596"/>
      <c r="F10" s="596"/>
      <c r="G10" s="596"/>
      <c r="H10" s="596"/>
      <c r="I10" s="596"/>
    </row>
    <row r="11" spans="1:16" x14ac:dyDescent="0.25">
      <c r="A11" s="303" t="s">
        <v>54</v>
      </c>
      <c r="B11" s="225"/>
      <c r="C11" s="272"/>
      <c r="D11" s="596"/>
      <c r="E11" s="596"/>
      <c r="F11" s="596"/>
      <c r="G11" s="596"/>
      <c r="H11" s="596"/>
      <c r="I11" s="596"/>
    </row>
    <row r="12" spans="1:16" x14ac:dyDescent="0.25">
      <c r="A12" s="303" t="s">
        <v>55</v>
      </c>
      <c r="B12" s="225"/>
      <c r="C12" s="272"/>
      <c r="D12" s="596"/>
      <c r="E12" s="596"/>
      <c r="F12" s="596"/>
      <c r="G12" s="596"/>
      <c r="H12" s="596"/>
      <c r="I12" s="596"/>
    </row>
    <row r="13" spans="1:16" x14ac:dyDescent="0.25">
      <c r="A13" s="303" t="s">
        <v>56</v>
      </c>
      <c r="B13" s="225"/>
      <c r="C13" s="272"/>
      <c r="D13" s="596"/>
      <c r="E13" s="596"/>
      <c r="F13" s="596"/>
      <c r="G13" s="596"/>
      <c r="H13" s="596"/>
      <c r="I13" s="596"/>
    </row>
    <row r="14" spans="1:16" x14ac:dyDescent="0.25">
      <c r="A14" s="303" t="s">
        <v>57</v>
      </c>
      <c r="B14" s="225"/>
      <c r="C14" s="272"/>
      <c r="D14" s="596"/>
      <c r="E14" s="596"/>
      <c r="F14" s="596"/>
      <c r="G14" s="596"/>
      <c r="H14" s="596"/>
      <c r="I14" s="596"/>
    </row>
    <row r="15" spans="1:16" x14ac:dyDescent="0.25">
      <c r="A15" s="303" t="s">
        <v>57</v>
      </c>
      <c r="B15" s="225"/>
      <c r="C15" s="272"/>
      <c r="D15" s="596"/>
      <c r="E15" s="596"/>
      <c r="F15" s="596"/>
      <c r="G15" s="596"/>
      <c r="H15" s="596"/>
      <c r="I15" s="596"/>
    </row>
    <row r="16" spans="1:16" x14ac:dyDescent="0.25">
      <c r="A16" s="303"/>
      <c r="B16" s="225"/>
      <c r="C16" s="272"/>
      <c r="D16" s="596"/>
      <c r="E16" s="596"/>
      <c r="F16" s="596"/>
      <c r="G16" s="596"/>
      <c r="H16" s="596"/>
      <c r="I16" s="596"/>
    </row>
    <row r="17" spans="1:9" x14ac:dyDescent="0.25">
      <c r="A17" s="303"/>
      <c r="B17" s="4"/>
      <c r="C17" s="272"/>
      <c r="D17" s="596"/>
      <c r="E17" s="596"/>
      <c r="F17" s="596"/>
      <c r="G17" s="596"/>
      <c r="H17" s="596"/>
      <c r="I17" s="596"/>
    </row>
    <row r="18" spans="1:9" x14ac:dyDescent="0.25">
      <c r="A18" s="303"/>
      <c r="B18" s="4"/>
      <c r="C18" s="272"/>
      <c r="D18" s="596"/>
      <c r="E18" s="596"/>
      <c r="F18" s="596"/>
      <c r="G18" s="596"/>
      <c r="H18" s="596"/>
      <c r="I18" s="596"/>
    </row>
    <row r="19" spans="1:9" x14ac:dyDescent="0.25">
      <c r="A19" s="296" t="s">
        <v>28</v>
      </c>
      <c r="B19" s="305">
        <f>+B10*B20</f>
        <v>0</v>
      </c>
      <c r="C19" s="305">
        <f>+C10*C20</f>
        <v>0</v>
      </c>
      <c r="D19" s="596"/>
      <c r="E19" s="596"/>
      <c r="F19" s="596"/>
      <c r="G19" s="596"/>
      <c r="H19" s="596"/>
      <c r="I19" s="596"/>
    </row>
    <row r="20" spans="1:9" x14ac:dyDescent="0.25">
      <c r="A20" s="120"/>
      <c r="B20" s="158"/>
      <c r="C20" s="61"/>
      <c r="D20" s="596"/>
      <c r="E20" s="596"/>
      <c r="F20" s="596"/>
      <c r="G20" s="596"/>
      <c r="H20" s="596"/>
      <c r="I20" s="596"/>
    </row>
    <row r="21" spans="1:9" x14ac:dyDescent="0.25">
      <c r="A21" s="299" t="s">
        <v>13</v>
      </c>
      <c r="B21" s="305">
        <f>SUM(B22:B24)</f>
        <v>0</v>
      </c>
      <c r="C21" s="305">
        <f>SUM(C22:C24)</f>
        <v>0</v>
      </c>
      <c r="D21" s="596"/>
      <c r="E21" s="596"/>
      <c r="F21" s="596"/>
      <c r="G21" s="596"/>
      <c r="H21" s="596"/>
      <c r="I21" s="596"/>
    </row>
    <row r="22" spans="1:9" x14ac:dyDescent="0.25">
      <c r="A22" s="92"/>
      <c r="B22" s="304"/>
      <c r="C22" s="272"/>
      <c r="D22" s="596"/>
      <c r="E22" s="596"/>
      <c r="F22" s="596"/>
      <c r="G22" s="596"/>
      <c r="H22" s="596"/>
      <c r="I22" s="596"/>
    </row>
    <row r="23" spans="1:9" x14ac:dyDescent="0.25">
      <c r="A23" s="329"/>
      <c r="B23" s="304"/>
      <c r="C23" s="272"/>
      <c r="D23" s="596"/>
      <c r="E23" s="596"/>
      <c r="F23" s="596"/>
      <c r="G23" s="596"/>
      <c r="H23" s="596"/>
      <c r="I23" s="596"/>
    </row>
    <row r="24" spans="1:9" x14ac:dyDescent="0.25">
      <c r="A24" s="7"/>
      <c r="B24" s="302"/>
      <c r="C24" s="272"/>
      <c r="D24" s="596"/>
      <c r="E24" s="596"/>
      <c r="F24" s="596"/>
      <c r="G24" s="596"/>
      <c r="H24" s="596"/>
      <c r="I24" s="596"/>
    </row>
    <row r="25" spans="1:9" x14ac:dyDescent="0.25">
      <c r="A25" s="293" t="s">
        <v>129</v>
      </c>
      <c r="B25" s="305">
        <f>SUM(B26:B28)</f>
        <v>0</v>
      </c>
      <c r="C25" s="305">
        <f>SUM(C26:C28)</f>
        <v>0</v>
      </c>
      <c r="D25" s="543"/>
      <c r="E25" s="543"/>
      <c r="F25" s="543"/>
      <c r="G25" s="543"/>
      <c r="H25" s="543"/>
      <c r="I25" s="543"/>
    </row>
    <row r="26" spans="1:9" x14ac:dyDescent="0.25">
      <c r="A26" s="62"/>
      <c r="B26" s="304"/>
      <c r="C26" s="350"/>
      <c r="D26" s="543"/>
      <c r="E26" s="543"/>
      <c r="F26" s="543"/>
      <c r="G26" s="543"/>
      <c r="H26" s="543"/>
      <c r="I26" s="543"/>
    </row>
    <row r="27" spans="1:9" x14ac:dyDescent="0.25">
      <c r="A27" s="62"/>
      <c r="B27" s="304"/>
      <c r="C27" s="350"/>
      <c r="D27" s="543"/>
      <c r="E27" s="543"/>
      <c r="F27" s="543"/>
      <c r="G27" s="543"/>
      <c r="H27" s="543"/>
      <c r="I27" s="543"/>
    </row>
    <row r="28" spans="1:9" s="63" customFormat="1" x14ac:dyDescent="0.25">
      <c r="A28" s="62"/>
      <c r="B28" s="304"/>
      <c r="C28" s="350"/>
      <c r="D28" s="543"/>
      <c r="E28" s="543"/>
      <c r="F28" s="543"/>
      <c r="G28" s="543"/>
      <c r="H28" s="543"/>
      <c r="I28" s="543"/>
    </row>
    <row r="29" spans="1:9" x14ac:dyDescent="0.25">
      <c r="A29" s="820" t="s">
        <v>890</v>
      </c>
      <c r="B29" s="821"/>
      <c r="C29" s="822"/>
      <c r="D29" s="543"/>
      <c r="E29" s="543"/>
      <c r="F29" s="543"/>
      <c r="G29" s="543"/>
      <c r="H29" s="543"/>
      <c r="I29" s="543"/>
    </row>
    <row r="30" spans="1:9" x14ac:dyDescent="0.25">
      <c r="A30" s="296" t="s">
        <v>58</v>
      </c>
      <c r="B30" s="305">
        <f>SUM(B31:B33)</f>
        <v>0</v>
      </c>
      <c r="C30" s="312">
        <f>SUM(C31:C33)</f>
        <v>0</v>
      </c>
      <c r="D30" s="566"/>
      <c r="E30" s="567"/>
      <c r="F30" s="567"/>
      <c r="G30" s="567"/>
      <c r="H30" s="567"/>
      <c r="I30" s="568"/>
    </row>
    <row r="31" spans="1:9" x14ac:dyDescent="0.25">
      <c r="A31" s="313"/>
      <c r="B31" s="304"/>
      <c r="C31" s="350"/>
      <c r="D31" s="569"/>
      <c r="E31" s="570"/>
      <c r="F31" s="570"/>
      <c r="G31" s="570"/>
      <c r="H31" s="570"/>
      <c r="I31" s="571"/>
    </row>
    <row r="32" spans="1:9" s="63" customFormat="1" x14ac:dyDescent="0.25">
      <c r="A32" s="313"/>
      <c r="B32" s="304"/>
      <c r="C32" s="350"/>
      <c r="D32" s="569"/>
      <c r="E32" s="570"/>
      <c r="F32" s="570"/>
      <c r="G32" s="570"/>
      <c r="H32" s="570"/>
      <c r="I32" s="571"/>
    </row>
    <row r="33" spans="1:9" s="63" customFormat="1" x14ac:dyDescent="0.25">
      <c r="A33" s="313"/>
      <c r="B33" s="304"/>
      <c r="C33" s="350"/>
      <c r="D33" s="569"/>
      <c r="E33" s="570"/>
      <c r="F33" s="570"/>
      <c r="G33" s="570"/>
      <c r="H33" s="570"/>
      <c r="I33" s="571"/>
    </row>
    <row r="34" spans="1:9" s="63" customFormat="1" x14ac:dyDescent="0.25">
      <c r="A34" s="296" t="s">
        <v>28</v>
      </c>
      <c r="B34" s="305">
        <f>+B35*B30</f>
        <v>0</v>
      </c>
      <c r="C34" s="305">
        <f>+C30*B35</f>
        <v>0</v>
      </c>
      <c r="D34" s="543"/>
      <c r="E34" s="543"/>
      <c r="F34" s="543"/>
      <c r="G34" s="543"/>
      <c r="H34" s="543"/>
      <c r="I34" s="543"/>
    </row>
    <row r="35" spans="1:9" x14ac:dyDescent="0.25">
      <c r="A35" s="120"/>
      <c r="B35" s="158"/>
      <c r="C35" s="61"/>
      <c r="D35" s="543"/>
      <c r="E35" s="543"/>
      <c r="F35" s="543"/>
      <c r="G35" s="543"/>
      <c r="H35" s="543"/>
      <c r="I35" s="543"/>
    </row>
    <row r="36" spans="1:9" s="78" customFormat="1" x14ac:dyDescent="0.25">
      <c r="A36" s="323" t="s">
        <v>13</v>
      </c>
      <c r="B36" s="305">
        <f>SUM(B37:B38)</f>
        <v>0</v>
      </c>
      <c r="C36" s="305">
        <f>SUM(B37:B38)</f>
        <v>0</v>
      </c>
      <c r="D36" s="566"/>
      <c r="E36" s="567"/>
      <c r="F36" s="567"/>
      <c r="G36" s="567"/>
      <c r="H36" s="567"/>
      <c r="I36" s="568"/>
    </row>
    <row r="37" spans="1:9" s="78" customFormat="1" x14ac:dyDescent="0.25">
      <c r="A37" s="120"/>
      <c r="B37" s="304"/>
      <c r="C37" s="232"/>
      <c r="D37" s="569"/>
      <c r="E37" s="570"/>
      <c r="F37" s="570"/>
      <c r="G37" s="570"/>
      <c r="H37" s="570"/>
      <c r="I37" s="571"/>
    </row>
    <row r="38" spans="1:9" s="78" customFormat="1" x14ac:dyDescent="0.25">
      <c r="A38" s="120"/>
      <c r="B38" s="304"/>
      <c r="C38" s="232"/>
      <c r="D38" s="572"/>
      <c r="E38" s="573"/>
      <c r="F38" s="573"/>
      <c r="G38" s="573"/>
      <c r="H38" s="573"/>
      <c r="I38" s="574"/>
    </row>
    <row r="39" spans="1:9" s="63" customFormat="1" x14ac:dyDescent="0.25">
      <c r="A39" s="301" t="s">
        <v>875</v>
      </c>
      <c r="B39" s="316">
        <f>SUM(B40:B41)</f>
        <v>0</v>
      </c>
      <c r="C39" s="316">
        <f>SUM(C40:C41)</f>
        <v>0</v>
      </c>
      <c r="D39" s="566"/>
      <c r="E39" s="567"/>
      <c r="F39" s="567"/>
      <c r="G39" s="567"/>
      <c r="H39" s="567"/>
      <c r="I39" s="568"/>
    </row>
    <row r="40" spans="1:9" s="78" customFormat="1" x14ac:dyDescent="0.25">
      <c r="A40" s="278"/>
      <c r="B40" s="273"/>
      <c r="C40" s="274"/>
      <c r="D40" s="569"/>
      <c r="E40" s="570"/>
      <c r="F40" s="570"/>
      <c r="G40" s="570"/>
      <c r="H40" s="570"/>
      <c r="I40" s="571"/>
    </row>
    <row r="41" spans="1:9" s="78" customFormat="1" x14ac:dyDescent="0.25">
      <c r="A41" s="278"/>
      <c r="B41" s="273"/>
      <c r="C41" s="274"/>
      <c r="D41" s="569"/>
      <c r="E41" s="570"/>
      <c r="F41" s="570"/>
      <c r="G41" s="570"/>
      <c r="H41" s="570"/>
      <c r="I41" s="571"/>
    </row>
    <row r="42" spans="1:9" s="78" customFormat="1" x14ac:dyDescent="0.25">
      <c r="A42" s="351" t="s">
        <v>876</v>
      </c>
      <c r="B42" s="316">
        <f>SUM(B43:B44)</f>
        <v>0</v>
      </c>
      <c r="C42" s="316">
        <f>SUM(C43:C44)</f>
        <v>0</v>
      </c>
      <c r="D42" s="569"/>
      <c r="E42" s="570"/>
      <c r="F42" s="570"/>
      <c r="G42" s="570"/>
      <c r="H42" s="570"/>
      <c r="I42" s="571"/>
    </row>
    <row r="43" spans="1:9" s="78" customFormat="1" x14ac:dyDescent="0.25">
      <c r="A43" s="278"/>
      <c r="B43" s="273"/>
      <c r="C43" s="274"/>
      <c r="D43" s="569"/>
      <c r="E43" s="570"/>
      <c r="F43" s="570"/>
      <c r="G43" s="570"/>
      <c r="H43" s="570"/>
      <c r="I43" s="571"/>
    </row>
    <row r="44" spans="1:9" s="78" customFormat="1" x14ac:dyDescent="0.25">
      <c r="A44" s="278"/>
      <c r="B44" s="273"/>
      <c r="C44" s="274"/>
      <c r="D44" s="569"/>
      <c r="E44" s="570"/>
      <c r="F44" s="570"/>
      <c r="G44" s="570"/>
      <c r="H44" s="570"/>
      <c r="I44" s="571"/>
    </row>
    <row r="45" spans="1:9" s="63" customFormat="1" x14ac:dyDescent="0.25">
      <c r="A45" s="293" t="s">
        <v>129</v>
      </c>
      <c r="B45" s="305">
        <f>SUM(B46:B47)</f>
        <v>0</v>
      </c>
      <c r="C45" s="305">
        <f>SUM(C46:C47)</f>
        <v>0</v>
      </c>
      <c r="D45" s="569"/>
      <c r="E45" s="570"/>
      <c r="F45" s="570"/>
      <c r="G45" s="570"/>
      <c r="H45" s="570"/>
      <c r="I45" s="571"/>
    </row>
    <row r="46" spans="1:9" s="63" customFormat="1" x14ac:dyDescent="0.25">
      <c r="A46" s="120"/>
      <c r="B46" s="304"/>
      <c r="C46" s="232"/>
      <c r="D46" s="569"/>
      <c r="E46" s="570"/>
      <c r="F46" s="570"/>
      <c r="G46" s="570"/>
      <c r="H46" s="570"/>
      <c r="I46" s="571"/>
    </row>
    <row r="47" spans="1:9" s="63" customFormat="1" x14ac:dyDescent="0.25">
      <c r="A47" s="120"/>
      <c r="B47" s="304"/>
      <c r="C47" s="232"/>
      <c r="D47" s="572"/>
      <c r="E47" s="573"/>
      <c r="F47" s="573"/>
      <c r="G47" s="573"/>
      <c r="H47" s="573"/>
      <c r="I47" s="574"/>
    </row>
    <row r="48" spans="1:9" x14ac:dyDescent="0.25">
      <c r="A48" s="299" t="s">
        <v>130</v>
      </c>
      <c r="B48" s="305">
        <f>SUM(B49:B50)</f>
        <v>0</v>
      </c>
      <c r="C48" s="305">
        <f>SUM(C49:C50)</f>
        <v>0</v>
      </c>
      <c r="D48" s="565"/>
      <c r="E48" s="565"/>
      <c r="F48" s="565"/>
      <c r="G48" s="565"/>
      <c r="H48" s="565"/>
      <c r="I48" s="565"/>
    </row>
    <row r="49" spans="1:9" x14ac:dyDescent="0.25">
      <c r="A49" s="7"/>
      <c r="B49" s="302"/>
      <c r="C49" s="350"/>
      <c r="D49" s="565"/>
      <c r="E49" s="565"/>
      <c r="F49" s="565"/>
      <c r="G49" s="565"/>
      <c r="H49" s="565"/>
      <c r="I49" s="565"/>
    </row>
    <row r="50" spans="1:9" x14ac:dyDescent="0.25">
      <c r="A50" s="7"/>
      <c r="B50" s="302"/>
      <c r="C50" s="350"/>
      <c r="D50" s="565"/>
      <c r="E50" s="565"/>
      <c r="F50" s="565"/>
      <c r="G50" s="565"/>
      <c r="H50" s="565"/>
      <c r="I50" s="565"/>
    </row>
    <row r="51" spans="1:9" x14ac:dyDescent="0.25">
      <c r="A51" s="293" t="s">
        <v>29</v>
      </c>
      <c r="B51" s="305">
        <f>SUM(B52:B55)</f>
        <v>0</v>
      </c>
      <c r="C51" s="312">
        <f>SUM(C52:C55)</f>
        <v>0</v>
      </c>
      <c r="D51" s="565"/>
      <c r="E51" s="565"/>
      <c r="F51" s="565"/>
      <c r="G51" s="565"/>
      <c r="H51" s="565"/>
      <c r="I51" s="565"/>
    </row>
    <row r="52" spans="1:9" x14ac:dyDescent="0.25">
      <c r="A52" s="9"/>
      <c r="B52" s="3"/>
      <c r="C52" s="231"/>
      <c r="D52" s="565"/>
      <c r="E52" s="565"/>
      <c r="F52" s="565"/>
      <c r="G52" s="565"/>
      <c r="H52" s="565"/>
      <c r="I52" s="565"/>
    </row>
    <row r="53" spans="1:9" x14ac:dyDescent="0.25">
      <c r="A53" s="9"/>
      <c r="B53" s="3"/>
      <c r="C53" s="231"/>
      <c r="D53" s="565"/>
      <c r="E53" s="565"/>
      <c r="F53" s="565"/>
      <c r="G53" s="565"/>
      <c r="H53" s="565"/>
      <c r="I53" s="565"/>
    </row>
    <row r="54" spans="1:9" x14ac:dyDescent="0.25">
      <c r="A54" s="15"/>
      <c r="B54" s="261"/>
      <c r="C54" s="231"/>
      <c r="D54" s="565"/>
      <c r="E54" s="565"/>
      <c r="F54" s="565"/>
      <c r="G54" s="565"/>
      <c r="H54" s="565"/>
      <c r="I54" s="565"/>
    </row>
    <row r="55" spans="1:9" x14ac:dyDescent="0.25">
      <c r="A55" s="5"/>
      <c r="B55" s="221"/>
      <c r="C55" s="231"/>
      <c r="D55" s="565"/>
      <c r="E55" s="565"/>
      <c r="F55" s="565"/>
      <c r="G55" s="565"/>
      <c r="H55" s="565"/>
      <c r="I55" s="565"/>
    </row>
    <row r="56" spans="1:9" x14ac:dyDescent="0.25">
      <c r="A56" s="28" t="s">
        <v>30</v>
      </c>
      <c r="B56" s="228">
        <f>+B10+B19+B21+B25+B30+B34+B36+B39+B42+B45+B48+B51</f>
        <v>0</v>
      </c>
      <c r="C56" s="228">
        <f>+C10+C19+C21+C25+C30+C34+C36+C39+C42+C45+C48+C51</f>
        <v>0</v>
      </c>
      <c r="D56" s="826"/>
      <c r="E56" s="826"/>
      <c r="F56" s="826"/>
      <c r="G56" s="826"/>
      <c r="H56" s="826"/>
      <c r="I56" s="826"/>
    </row>
    <row r="57" spans="1:9" x14ac:dyDescent="0.25">
      <c r="A57" s="16" t="s">
        <v>31</v>
      </c>
      <c r="B57" s="25">
        <f>+H6-B56</f>
        <v>0</v>
      </c>
      <c r="C57" s="83"/>
      <c r="D57" s="826"/>
      <c r="E57" s="826"/>
      <c r="F57" s="826"/>
      <c r="G57" s="826"/>
      <c r="H57" s="826"/>
      <c r="I57" s="826"/>
    </row>
  </sheetData>
  <mergeCells count="31">
    <mergeCell ref="D51:I55"/>
    <mergeCell ref="D56:I57"/>
    <mergeCell ref="D30:I33"/>
    <mergeCell ref="D36:I38"/>
    <mergeCell ref="D34:I35"/>
    <mergeCell ref="D39:I47"/>
    <mergeCell ref="D25:I29"/>
    <mergeCell ref="A29:C29"/>
    <mergeCell ref="D19:I20"/>
    <mergeCell ref="B4:D4"/>
    <mergeCell ref="D48:I50"/>
    <mergeCell ref="H4:I4"/>
    <mergeCell ref="D21:I24"/>
    <mergeCell ref="A9:C9"/>
    <mergeCell ref="H6:I6"/>
    <mergeCell ref="A7:I7"/>
    <mergeCell ref="E3:G3"/>
    <mergeCell ref="A1:I1"/>
    <mergeCell ref="D8:I9"/>
    <mergeCell ref="D10:I18"/>
    <mergeCell ref="H2:I2"/>
    <mergeCell ref="H3:I3"/>
    <mergeCell ref="B3:D3"/>
    <mergeCell ref="E4:G4"/>
    <mergeCell ref="E5:G5"/>
    <mergeCell ref="E6:G6"/>
    <mergeCell ref="H5:I5"/>
    <mergeCell ref="E2:G2"/>
    <mergeCell ref="B5:D5"/>
    <mergeCell ref="B6:D6"/>
    <mergeCell ref="B2:D2"/>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80"/>
  <sheetViews>
    <sheetView view="pageBreakPreview" zoomScaleNormal="100" zoomScaleSheetLayoutView="100" workbookViewId="0">
      <selection activeCell="D70" sqref="D70"/>
    </sheetView>
  </sheetViews>
  <sheetFormatPr defaultRowHeight="15" x14ac:dyDescent="0.25"/>
  <cols>
    <col min="1" max="1" width="82.7109375" customWidth="1"/>
  </cols>
  <sheetData>
    <row r="1" spans="1:1" ht="33" customHeight="1" x14ac:dyDescent="0.25">
      <c r="A1" s="186" t="s">
        <v>418</v>
      </c>
    </row>
    <row r="2" spans="1:1" s="118" customFormat="1" x14ac:dyDescent="0.25">
      <c r="A2" s="180" t="s">
        <v>430</v>
      </c>
    </row>
    <row r="3" spans="1:1" ht="55.5" customHeight="1" x14ac:dyDescent="0.25">
      <c r="A3" s="182" t="s">
        <v>420</v>
      </c>
    </row>
    <row r="4" spans="1:1" ht="35.25" customHeight="1" x14ac:dyDescent="0.25">
      <c r="A4" s="160" t="s">
        <v>419</v>
      </c>
    </row>
    <row r="5" spans="1:1" ht="33" customHeight="1" x14ac:dyDescent="0.25">
      <c r="A5" s="160" t="s">
        <v>421</v>
      </c>
    </row>
    <row r="6" spans="1:1" ht="53.25" customHeight="1" x14ac:dyDescent="0.25">
      <c r="A6" s="160" t="s">
        <v>422</v>
      </c>
    </row>
    <row r="7" spans="1:1" ht="39" customHeight="1" x14ac:dyDescent="0.25">
      <c r="A7" s="160" t="s">
        <v>423</v>
      </c>
    </row>
    <row r="8" spans="1:1" s="118" customFormat="1" x14ac:dyDescent="0.25">
      <c r="A8" s="179" t="s">
        <v>429</v>
      </c>
    </row>
    <row r="9" spans="1:1" ht="19.5" customHeight="1" x14ac:dyDescent="0.25">
      <c r="A9" s="160" t="s">
        <v>424</v>
      </c>
    </row>
    <row r="10" spans="1:1" ht="19.5" customHeight="1" x14ac:dyDescent="0.25">
      <c r="A10" s="160" t="s">
        <v>425</v>
      </c>
    </row>
    <row r="11" spans="1:1" ht="19.5" customHeight="1" x14ac:dyDescent="0.25">
      <c r="A11" s="160" t="s">
        <v>426</v>
      </c>
    </row>
    <row r="12" spans="1:1" ht="19.5" customHeight="1" x14ac:dyDescent="0.25">
      <c r="A12" s="160" t="s">
        <v>427</v>
      </c>
    </row>
    <row r="13" spans="1:1" ht="19.5" customHeight="1" x14ac:dyDescent="0.25">
      <c r="A13" s="160" t="s">
        <v>428</v>
      </c>
    </row>
    <row r="14" spans="1:1" ht="19.5" customHeight="1" x14ac:dyDescent="0.25">
      <c r="A14" s="160" t="s">
        <v>424</v>
      </c>
    </row>
    <row r="15" spans="1:1" ht="19.5" customHeight="1" x14ac:dyDescent="0.25">
      <c r="A15" s="160" t="s">
        <v>425</v>
      </c>
    </row>
    <row r="16" spans="1:1" ht="19.5" customHeight="1" x14ac:dyDescent="0.25">
      <c r="A16" s="183" t="s">
        <v>427</v>
      </c>
    </row>
    <row r="17" spans="1:1" ht="19.5" customHeight="1" x14ac:dyDescent="0.25">
      <c r="A17" s="160" t="s">
        <v>428</v>
      </c>
    </row>
    <row r="18" spans="1:1" ht="19.5" customHeight="1" x14ac:dyDescent="0.25">
      <c r="A18" s="185" t="s">
        <v>431</v>
      </c>
    </row>
    <row r="19" spans="1:1" ht="19.5" customHeight="1" x14ac:dyDescent="0.25">
      <c r="A19" s="184" t="s">
        <v>438</v>
      </c>
    </row>
    <row r="20" spans="1:1" ht="19.5" customHeight="1" x14ac:dyDescent="0.25">
      <c r="A20" s="160" t="s">
        <v>439</v>
      </c>
    </row>
    <row r="21" spans="1:1" ht="19.5" customHeight="1" x14ac:dyDescent="0.25">
      <c r="A21" s="160" t="s">
        <v>440</v>
      </c>
    </row>
    <row r="22" spans="1:1" ht="36" customHeight="1" x14ac:dyDescent="0.25">
      <c r="A22" s="160" t="s">
        <v>441</v>
      </c>
    </row>
    <row r="23" spans="1:1" ht="19.5" customHeight="1" x14ac:dyDescent="0.25">
      <c r="A23" s="174" t="s">
        <v>432</v>
      </c>
    </row>
    <row r="24" spans="1:1" ht="19.5" customHeight="1" x14ac:dyDescent="0.25">
      <c r="A24" s="160" t="s">
        <v>433</v>
      </c>
    </row>
    <row r="25" spans="1:1" ht="19.5" customHeight="1" x14ac:dyDescent="0.25">
      <c r="A25" s="160" t="s">
        <v>434</v>
      </c>
    </row>
    <row r="26" spans="1:1" ht="19.5" customHeight="1" x14ac:dyDescent="0.25">
      <c r="A26" s="181" t="s">
        <v>435</v>
      </c>
    </row>
    <row r="27" spans="1:1" ht="19.5" customHeight="1" x14ac:dyDescent="0.25">
      <c r="A27" s="181" t="s">
        <v>436</v>
      </c>
    </row>
    <row r="28" spans="1:1" ht="19.5" customHeight="1" x14ac:dyDescent="0.25">
      <c r="A28" s="181" t="s">
        <v>437</v>
      </c>
    </row>
    <row r="29" spans="1:1" x14ac:dyDescent="0.25">
      <c r="A29" s="163"/>
    </row>
    <row r="30" spans="1:1" x14ac:dyDescent="0.25">
      <c r="A30" s="163"/>
    </row>
    <row r="31" spans="1:1" x14ac:dyDescent="0.25">
      <c r="A31" s="163"/>
    </row>
    <row r="32" spans="1:1" x14ac:dyDescent="0.25">
      <c r="A32" s="163"/>
    </row>
    <row r="33" spans="1:1" x14ac:dyDescent="0.25">
      <c r="A33" s="163"/>
    </row>
    <row r="34" spans="1:1" x14ac:dyDescent="0.25">
      <c r="A34" s="163"/>
    </row>
    <row r="35" spans="1:1" x14ac:dyDescent="0.25">
      <c r="A35" s="163"/>
    </row>
    <row r="36" spans="1:1" x14ac:dyDescent="0.25">
      <c r="A36" s="163"/>
    </row>
    <row r="37" spans="1:1" x14ac:dyDescent="0.25">
      <c r="A37" s="163"/>
    </row>
    <row r="38" spans="1:1" x14ac:dyDescent="0.25">
      <c r="A38" s="163"/>
    </row>
    <row r="39" spans="1:1" x14ac:dyDescent="0.25">
      <c r="A39" s="163"/>
    </row>
    <row r="40" spans="1:1" x14ac:dyDescent="0.25">
      <c r="A40" s="163"/>
    </row>
    <row r="41" spans="1:1" x14ac:dyDescent="0.25">
      <c r="A41" s="163"/>
    </row>
    <row r="42" spans="1:1" x14ac:dyDescent="0.25">
      <c r="A42" s="163"/>
    </row>
    <row r="43" spans="1:1" x14ac:dyDescent="0.25">
      <c r="A43" s="163"/>
    </row>
    <row r="44" spans="1:1" x14ac:dyDescent="0.25">
      <c r="A44" s="163"/>
    </row>
    <row r="45" spans="1:1" x14ac:dyDescent="0.25">
      <c r="A45" s="163"/>
    </row>
    <row r="46" spans="1:1" x14ac:dyDescent="0.25">
      <c r="A46" s="163"/>
    </row>
    <row r="47" spans="1:1" x14ac:dyDescent="0.25">
      <c r="A47" s="163"/>
    </row>
    <row r="48" spans="1:1" x14ac:dyDescent="0.25">
      <c r="A48" s="163"/>
    </row>
    <row r="49" spans="1:1" x14ac:dyDescent="0.25">
      <c r="A49" s="163"/>
    </row>
    <row r="50" spans="1:1" x14ac:dyDescent="0.25">
      <c r="A50" s="163"/>
    </row>
    <row r="51" spans="1:1" x14ac:dyDescent="0.25">
      <c r="A51" s="163"/>
    </row>
    <row r="52" spans="1:1" x14ac:dyDescent="0.25">
      <c r="A52" s="163"/>
    </row>
    <row r="53" spans="1:1" x14ac:dyDescent="0.25">
      <c r="A53" s="163"/>
    </row>
    <row r="54" spans="1:1" x14ac:dyDescent="0.25">
      <c r="A54" s="163"/>
    </row>
    <row r="55" spans="1:1" x14ac:dyDescent="0.25">
      <c r="A55" s="163"/>
    </row>
    <row r="56" spans="1:1" x14ac:dyDescent="0.25">
      <c r="A56" s="163"/>
    </row>
    <row r="57" spans="1:1" x14ac:dyDescent="0.25">
      <c r="A57" s="163"/>
    </row>
    <row r="58" spans="1:1" x14ac:dyDescent="0.25">
      <c r="A58" s="163"/>
    </row>
    <row r="59" spans="1:1" x14ac:dyDescent="0.25">
      <c r="A59" s="163"/>
    </row>
    <row r="60" spans="1:1" x14ac:dyDescent="0.25">
      <c r="A60" s="163"/>
    </row>
    <row r="61" spans="1:1" x14ac:dyDescent="0.25">
      <c r="A61" s="163"/>
    </row>
    <row r="62" spans="1:1" x14ac:dyDescent="0.25">
      <c r="A62" s="163"/>
    </row>
    <row r="63" spans="1:1" x14ac:dyDescent="0.25">
      <c r="A63" s="163"/>
    </row>
    <row r="64" spans="1:1" x14ac:dyDescent="0.25">
      <c r="A64" s="163"/>
    </row>
    <row r="65" spans="1:1" x14ac:dyDescent="0.25">
      <c r="A65" s="163"/>
    </row>
    <row r="66" spans="1:1" x14ac:dyDescent="0.25">
      <c r="A66" s="163"/>
    </row>
    <row r="67" spans="1:1" x14ac:dyDescent="0.25">
      <c r="A67" s="163"/>
    </row>
    <row r="68" spans="1:1" x14ac:dyDescent="0.25">
      <c r="A68" s="163"/>
    </row>
    <row r="69" spans="1:1" x14ac:dyDescent="0.25">
      <c r="A69" s="163"/>
    </row>
    <row r="70" spans="1:1" x14ac:dyDescent="0.25">
      <c r="A70" s="163"/>
    </row>
    <row r="71" spans="1:1" x14ac:dyDescent="0.25">
      <c r="A71" s="163"/>
    </row>
    <row r="72" spans="1:1" x14ac:dyDescent="0.25">
      <c r="A72" s="163"/>
    </row>
    <row r="73" spans="1:1" x14ac:dyDescent="0.25">
      <c r="A73" s="163"/>
    </row>
    <row r="74" spans="1:1" x14ac:dyDescent="0.25">
      <c r="A74" s="163"/>
    </row>
    <row r="75" spans="1:1" x14ac:dyDescent="0.25">
      <c r="A75" s="163"/>
    </row>
    <row r="76" spans="1:1" x14ac:dyDescent="0.25">
      <c r="A76" s="163"/>
    </row>
    <row r="77" spans="1:1" x14ac:dyDescent="0.25">
      <c r="A77" s="163"/>
    </row>
    <row r="78" spans="1:1" x14ac:dyDescent="0.25">
      <c r="A78" s="163"/>
    </row>
    <row r="79" spans="1:1" x14ac:dyDescent="0.25">
      <c r="A79" s="163"/>
    </row>
    <row r="80" spans="1:1" x14ac:dyDescent="0.25">
      <c r="A80" s="163"/>
    </row>
  </sheetData>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theme="6"/>
  </sheetPr>
  <dimension ref="A1:I55"/>
  <sheetViews>
    <sheetView view="pageBreakPreview" zoomScaleNormal="100" zoomScaleSheetLayoutView="100" workbookViewId="0">
      <selection activeCell="D70" sqref="D70"/>
    </sheetView>
  </sheetViews>
  <sheetFormatPr defaultRowHeight="15" x14ac:dyDescent="0.25"/>
  <cols>
    <col min="1" max="1" width="29.14062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9" ht="18.75" x14ac:dyDescent="0.25">
      <c r="A1" s="628" t="s">
        <v>430</v>
      </c>
      <c r="B1" s="628"/>
      <c r="C1" s="628"/>
      <c r="D1" s="628"/>
      <c r="E1" s="628"/>
      <c r="F1" s="628"/>
      <c r="G1" s="628"/>
      <c r="H1" s="628"/>
      <c r="I1" s="628"/>
    </row>
    <row r="2" spans="1:9" x14ac:dyDescent="0.25">
      <c r="A2" s="209" t="s">
        <v>1</v>
      </c>
      <c r="B2" s="591">
        <f>+ISEP!B3</f>
        <v>0</v>
      </c>
      <c r="C2" s="592"/>
      <c r="D2" s="593"/>
      <c r="E2" s="594" t="s">
        <v>3</v>
      </c>
      <c r="F2" s="594"/>
      <c r="G2" s="594"/>
      <c r="H2" s="595"/>
      <c r="I2" s="595"/>
    </row>
    <row r="3" spans="1:9" x14ac:dyDescent="0.25">
      <c r="A3" s="209" t="s">
        <v>2</v>
      </c>
      <c r="B3" s="591">
        <f>+ISEP!B4</f>
        <v>0</v>
      </c>
      <c r="C3" s="592"/>
      <c r="D3" s="593"/>
      <c r="E3" s="590" t="s">
        <v>4</v>
      </c>
      <c r="F3" s="590"/>
      <c r="G3" s="590"/>
      <c r="H3" s="595"/>
      <c r="I3" s="595"/>
    </row>
    <row r="4" spans="1:9" x14ac:dyDescent="0.25">
      <c r="A4" s="209" t="s">
        <v>331</v>
      </c>
      <c r="B4" s="591"/>
      <c r="C4" s="592"/>
      <c r="D4" s="593"/>
      <c r="E4" s="590" t="s">
        <v>5</v>
      </c>
      <c r="F4" s="590"/>
      <c r="G4" s="590"/>
      <c r="H4" s="595">
        <f>+H2-H3</f>
        <v>0</v>
      </c>
      <c r="I4" s="595"/>
    </row>
    <row r="5" spans="1:9" x14ac:dyDescent="0.25">
      <c r="A5" s="119" t="s">
        <v>332</v>
      </c>
      <c r="B5" s="591"/>
      <c r="C5" s="592"/>
      <c r="D5" s="593"/>
      <c r="E5" s="590" t="s">
        <v>6</v>
      </c>
      <c r="F5" s="590"/>
      <c r="G5" s="590"/>
      <c r="H5" s="595"/>
      <c r="I5" s="595"/>
    </row>
    <row r="6" spans="1:9" x14ac:dyDescent="0.25">
      <c r="A6" s="210" t="s">
        <v>845</v>
      </c>
      <c r="B6" s="591">
        <f>ISEP!$B$7</f>
        <v>0</v>
      </c>
      <c r="C6" s="592"/>
      <c r="D6" s="593"/>
      <c r="E6" s="590" t="s">
        <v>7</v>
      </c>
      <c r="F6" s="590"/>
      <c r="G6" s="590"/>
      <c r="H6" s="595">
        <f>+H4+H5</f>
        <v>0</v>
      </c>
      <c r="I6" s="595"/>
    </row>
    <row r="7" spans="1:9" x14ac:dyDescent="0.25">
      <c r="A7" s="519" t="s">
        <v>46</v>
      </c>
      <c r="B7" s="519"/>
      <c r="C7" s="519"/>
      <c r="D7" s="519"/>
      <c r="E7" s="519"/>
      <c r="F7" s="519"/>
      <c r="G7" s="519"/>
      <c r="H7" s="519"/>
      <c r="I7" s="519"/>
    </row>
    <row r="8" spans="1:9" x14ac:dyDescent="0.25">
      <c r="A8" s="49" t="s">
        <v>42</v>
      </c>
      <c r="B8" s="68" t="s">
        <v>43</v>
      </c>
      <c r="C8" s="68" t="s">
        <v>19</v>
      </c>
      <c r="D8" s="598" t="s">
        <v>913</v>
      </c>
      <c r="E8" s="598"/>
      <c r="F8" s="598"/>
      <c r="G8" s="598"/>
      <c r="H8" s="598"/>
      <c r="I8" s="598"/>
    </row>
    <row r="9" spans="1:9" x14ac:dyDescent="0.25">
      <c r="A9" s="830" t="s">
        <v>873</v>
      </c>
      <c r="B9" s="830"/>
      <c r="C9" s="830"/>
      <c r="D9" s="598"/>
      <c r="E9" s="598"/>
      <c r="F9" s="598"/>
      <c r="G9" s="598"/>
      <c r="H9" s="598"/>
      <c r="I9" s="598"/>
    </row>
    <row r="10" spans="1:9" x14ac:dyDescent="0.25">
      <c r="A10" s="629" t="s">
        <v>58</v>
      </c>
      <c r="B10" s="629"/>
      <c r="C10" s="262">
        <f>SUM(B11:B16)</f>
        <v>0</v>
      </c>
      <c r="D10" s="543"/>
      <c r="E10" s="543"/>
      <c r="F10" s="543"/>
      <c r="G10" s="543"/>
      <c r="H10" s="543"/>
      <c r="I10" s="543"/>
    </row>
    <row r="11" spans="1:9" x14ac:dyDescent="0.25">
      <c r="A11" s="303"/>
      <c r="B11" s="225"/>
      <c r="C11" s="576"/>
      <c r="D11" s="543"/>
      <c r="E11" s="543"/>
      <c r="F11" s="543"/>
      <c r="G11" s="543"/>
      <c r="H11" s="543"/>
      <c r="I11" s="543"/>
    </row>
    <row r="12" spans="1:9" x14ac:dyDescent="0.25">
      <c r="A12" s="303"/>
      <c r="B12" s="225"/>
      <c r="C12" s="576"/>
      <c r="D12" s="543"/>
      <c r="E12" s="543"/>
      <c r="F12" s="543"/>
      <c r="G12" s="543"/>
      <c r="H12" s="543"/>
      <c r="I12" s="543"/>
    </row>
    <row r="13" spans="1:9" x14ac:dyDescent="0.25">
      <c r="A13" s="303"/>
      <c r="B13" s="225"/>
      <c r="C13" s="576"/>
      <c r="D13" s="543"/>
      <c r="E13" s="543"/>
      <c r="F13" s="543"/>
      <c r="G13" s="543"/>
      <c r="H13" s="543"/>
      <c r="I13" s="543"/>
    </row>
    <row r="14" spans="1:9" x14ac:dyDescent="0.25">
      <c r="A14" s="303"/>
      <c r="B14" s="225"/>
      <c r="C14" s="576"/>
      <c r="D14" s="543"/>
      <c r="E14" s="543"/>
      <c r="F14" s="543"/>
      <c r="G14" s="543"/>
      <c r="H14" s="543"/>
      <c r="I14" s="543"/>
    </row>
    <row r="15" spans="1:9" x14ac:dyDescent="0.25">
      <c r="A15" s="303"/>
      <c r="B15" s="4"/>
      <c r="C15" s="576"/>
      <c r="D15" s="543"/>
      <c r="E15" s="543"/>
      <c r="F15" s="543"/>
      <c r="G15" s="543"/>
      <c r="H15" s="543"/>
      <c r="I15" s="543"/>
    </row>
    <row r="16" spans="1:9" x14ac:dyDescent="0.25">
      <c r="A16" s="303"/>
      <c r="B16" s="4"/>
      <c r="C16" s="576"/>
      <c r="D16" s="543"/>
      <c r="E16" s="543"/>
      <c r="F16" s="543"/>
      <c r="G16" s="543"/>
      <c r="H16" s="543"/>
      <c r="I16" s="543"/>
    </row>
    <row r="17" spans="1:9" x14ac:dyDescent="0.25">
      <c r="A17" s="296" t="s">
        <v>28</v>
      </c>
      <c r="B17" s="264"/>
      <c r="C17" s="305">
        <f>+C10*B17</f>
        <v>0</v>
      </c>
      <c r="D17" s="596"/>
      <c r="E17" s="596"/>
      <c r="F17" s="596"/>
      <c r="G17" s="596"/>
      <c r="H17" s="596"/>
      <c r="I17" s="596"/>
    </row>
    <row r="18" spans="1:9" x14ac:dyDescent="0.25">
      <c r="A18" s="125"/>
      <c r="B18" s="128"/>
      <c r="C18" s="334"/>
      <c r="D18" s="596"/>
      <c r="E18" s="596"/>
      <c r="F18" s="596"/>
      <c r="G18" s="596"/>
      <c r="H18" s="596"/>
      <c r="I18" s="596"/>
    </row>
    <row r="19" spans="1:9" ht="15" customHeight="1" x14ac:dyDescent="0.25">
      <c r="A19" s="828" t="s">
        <v>875</v>
      </c>
      <c r="B19" s="829"/>
      <c r="C19" s="262">
        <f>SUM(B20:B22)</f>
        <v>0</v>
      </c>
      <c r="D19" s="577"/>
      <c r="E19" s="578"/>
      <c r="F19" s="578"/>
      <c r="G19" s="578"/>
      <c r="H19" s="578"/>
      <c r="I19" s="579"/>
    </row>
    <row r="20" spans="1:9" x14ac:dyDescent="0.25">
      <c r="A20" s="120"/>
      <c r="B20" s="302"/>
      <c r="C20" s="733"/>
      <c r="D20" s="580"/>
      <c r="E20" s="581"/>
      <c r="F20" s="581"/>
      <c r="G20" s="581"/>
      <c r="H20" s="581"/>
      <c r="I20" s="582"/>
    </row>
    <row r="21" spans="1:9" x14ac:dyDescent="0.25">
      <c r="A21" s="120"/>
      <c r="B21" s="302"/>
      <c r="C21" s="712"/>
      <c r="D21" s="580"/>
      <c r="E21" s="581"/>
      <c r="F21" s="581"/>
      <c r="G21" s="581"/>
      <c r="H21" s="581"/>
      <c r="I21" s="582"/>
    </row>
    <row r="22" spans="1:9" x14ac:dyDescent="0.25">
      <c r="A22" s="120"/>
      <c r="B22" s="302"/>
      <c r="C22" s="713"/>
      <c r="D22" s="583"/>
      <c r="E22" s="584"/>
      <c r="F22" s="584"/>
      <c r="G22" s="584"/>
      <c r="H22" s="584"/>
      <c r="I22" s="585"/>
    </row>
    <row r="23" spans="1:9" x14ac:dyDescent="0.25">
      <c r="A23" s="510" t="s">
        <v>13</v>
      </c>
      <c r="B23" s="511"/>
      <c r="C23" s="262">
        <f>SUM(B24:B26)</f>
        <v>0</v>
      </c>
      <c r="D23" s="543"/>
      <c r="E23" s="543"/>
      <c r="F23" s="543"/>
      <c r="G23" s="543"/>
      <c r="H23" s="543"/>
      <c r="I23" s="543"/>
    </row>
    <row r="24" spans="1:9" x14ac:dyDescent="0.25">
      <c r="A24" s="92"/>
      <c r="B24" s="304"/>
      <c r="C24" s="576"/>
      <c r="D24" s="543"/>
      <c r="E24" s="543"/>
      <c r="F24" s="543"/>
      <c r="G24" s="543"/>
      <c r="H24" s="543"/>
      <c r="I24" s="543"/>
    </row>
    <row r="25" spans="1:9" x14ac:dyDescent="0.25">
      <c r="A25" s="306"/>
      <c r="B25" s="304"/>
      <c r="C25" s="576"/>
      <c r="D25" s="543"/>
      <c r="E25" s="543"/>
      <c r="F25" s="543"/>
      <c r="G25" s="543"/>
      <c r="H25" s="543"/>
      <c r="I25" s="543"/>
    </row>
    <row r="26" spans="1:9" x14ac:dyDescent="0.25">
      <c r="A26" s="7"/>
      <c r="B26" s="302"/>
      <c r="C26" s="576"/>
      <c r="D26" s="543"/>
      <c r="E26" s="543"/>
      <c r="F26" s="543"/>
      <c r="G26" s="543"/>
      <c r="H26" s="543"/>
      <c r="I26" s="543"/>
    </row>
    <row r="27" spans="1:9" x14ac:dyDescent="0.25">
      <c r="A27" s="510" t="s">
        <v>14</v>
      </c>
      <c r="B27" s="511"/>
      <c r="C27" s="321">
        <f>SUM(B28:B30)</f>
        <v>0</v>
      </c>
      <c r="D27" s="543"/>
      <c r="E27" s="543"/>
      <c r="F27" s="543"/>
      <c r="G27" s="543"/>
      <c r="H27" s="543"/>
      <c r="I27" s="543"/>
    </row>
    <row r="28" spans="1:9" x14ac:dyDescent="0.25">
      <c r="A28" s="7"/>
      <c r="B28" s="302"/>
      <c r="C28" s="827"/>
      <c r="D28" s="543"/>
      <c r="E28" s="543"/>
      <c r="F28" s="543"/>
      <c r="G28" s="543"/>
      <c r="H28" s="543"/>
      <c r="I28" s="543"/>
    </row>
    <row r="29" spans="1:9" x14ac:dyDescent="0.25">
      <c r="A29" s="7"/>
      <c r="B29" s="302"/>
      <c r="C29" s="827"/>
      <c r="D29" s="543"/>
      <c r="E29" s="543"/>
      <c r="F29" s="543"/>
      <c r="G29" s="543"/>
      <c r="H29" s="543"/>
      <c r="I29" s="543"/>
    </row>
    <row r="30" spans="1:9" x14ac:dyDescent="0.25">
      <c r="A30" s="7"/>
      <c r="B30" s="302"/>
      <c r="C30" s="827"/>
      <c r="D30" s="543"/>
      <c r="E30" s="543"/>
      <c r="F30" s="543"/>
      <c r="G30" s="543"/>
      <c r="H30" s="543"/>
      <c r="I30" s="543"/>
    </row>
    <row r="31" spans="1:9" x14ac:dyDescent="0.25">
      <c r="A31" s="711" t="s">
        <v>890</v>
      </c>
      <c r="B31" s="711"/>
      <c r="C31" s="711"/>
      <c r="D31" s="543"/>
      <c r="E31" s="543"/>
      <c r="F31" s="543"/>
      <c r="G31" s="543"/>
      <c r="H31" s="543"/>
      <c r="I31" s="543"/>
    </row>
    <row r="32" spans="1:9" x14ac:dyDescent="0.25">
      <c r="A32" s="506" t="s">
        <v>58</v>
      </c>
      <c r="B32" s="507"/>
      <c r="C32" s="324">
        <f>SUM(B33:B35)</f>
        <v>0</v>
      </c>
      <c r="D32" s="543"/>
      <c r="E32" s="543"/>
      <c r="F32" s="543"/>
      <c r="G32" s="543"/>
      <c r="H32" s="543"/>
      <c r="I32" s="543"/>
    </row>
    <row r="33" spans="1:9" x14ac:dyDescent="0.25">
      <c r="A33" s="5"/>
      <c r="B33" s="302"/>
      <c r="C33" s="575"/>
      <c r="D33" s="543"/>
      <c r="E33" s="543"/>
      <c r="F33" s="543"/>
      <c r="G33" s="543"/>
      <c r="H33" s="543"/>
      <c r="I33" s="543"/>
    </row>
    <row r="34" spans="1:9" x14ac:dyDescent="0.25">
      <c r="A34" s="5"/>
      <c r="B34" s="302"/>
      <c r="C34" s="575"/>
      <c r="D34" s="543"/>
      <c r="E34" s="543"/>
      <c r="F34" s="543"/>
      <c r="G34" s="543"/>
      <c r="H34" s="543"/>
      <c r="I34" s="543"/>
    </row>
    <row r="35" spans="1:9" x14ac:dyDescent="0.25">
      <c r="A35" s="5"/>
      <c r="B35" s="302"/>
      <c r="C35" s="575"/>
      <c r="D35" s="543"/>
      <c r="E35" s="543"/>
      <c r="F35" s="543"/>
      <c r="G35" s="543"/>
      <c r="H35" s="543"/>
      <c r="I35" s="543"/>
    </row>
    <row r="36" spans="1:9" x14ac:dyDescent="0.25">
      <c r="A36" s="296" t="s">
        <v>10</v>
      </c>
      <c r="B36" s="265"/>
      <c r="C36" s="324">
        <f>+C32*B36</f>
        <v>0</v>
      </c>
      <c r="D36" s="543"/>
      <c r="E36" s="543"/>
      <c r="F36" s="543"/>
      <c r="G36" s="543"/>
      <c r="H36" s="543"/>
      <c r="I36" s="543"/>
    </row>
    <row r="37" spans="1:9" x14ac:dyDescent="0.25">
      <c r="A37" s="313"/>
      <c r="B37" s="128"/>
      <c r="C37" s="325"/>
      <c r="D37" s="543"/>
      <c r="E37" s="543"/>
      <c r="F37" s="543"/>
      <c r="G37" s="543"/>
      <c r="H37" s="543"/>
      <c r="I37" s="543"/>
    </row>
    <row r="38" spans="1:9" x14ac:dyDescent="0.25">
      <c r="A38" s="508" t="s">
        <v>13</v>
      </c>
      <c r="B38" s="509"/>
      <c r="C38" s="324">
        <f>SUM(B39:B40)</f>
        <v>0</v>
      </c>
      <c r="D38" s="566"/>
      <c r="E38" s="567"/>
      <c r="F38" s="567"/>
      <c r="G38" s="567"/>
      <c r="H38" s="567"/>
      <c r="I38" s="568"/>
    </row>
    <row r="39" spans="1:9" x14ac:dyDescent="0.25">
      <c r="A39" s="313"/>
      <c r="B39" s="304"/>
      <c r="C39" s="562"/>
      <c r="D39" s="569"/>
      <c r="E39" s="570"/>
      <c r="F39" s="570"/>
      <c r="G39" s="570"/>
      <c r="H39" s="570"/>
      <c r="I39" s="571"/>
    </row>
    <row r="40" spans="1:9" x14ac:dyDescent="0.25">
      <c r="A40" s="313"/>
      <c r="B40" s="304"/>
      <c r="C40" s="564"/>
      <c r="D40" s="572"/>
      <c r="E40" s="573"/>
      <c r="F40" s="573"/>
      <c r="G40" s="573"/>
      <c r="H40" s="573"/>
      <c r="I40" s="574"/>
    </row>
    <row r="41" spans="1:9" x14ac:dyDescent="0.25">
      <c r="A41" s="510" t="s">
        <v>875</v>
      </c>
      <c r="B41" s="511"/>
      <c r="C41" s="324">
        <f>SUM(B42:B44)</f>
        <v>0</v>
      </c>
      <c r="D41" s="565"/>
      <c r="E41" s="565"/>
      <c r="F41" s="565"/>
      <c r="G41" s="565"/>
      <c r="H41" s="565"/>
      <c r="I41" s="565"/>
    </row>
    <row r="42" spans="1:9" x14ac:dyDescent="0.25">
      <c r="A42" s="298"/>
      <c r="B42" s="304"/>
      <c r="C42" s="555"/>
      <c r="D42" s="565"/>
      <c r="E42" s="565"/>
      <c r="F42" s="565"/>
      <c r="G42" s="565"/>
      <c r="H42" s="565"/>
      <c r="I42" s="565"/>
    </row>
    <row r="43" spans="1:9" x14ac:dyDescent="0.25">
      <c r="A43" s="7"/>
      <c r="B43" s="302"/>
      <c r="C43" s="555"/>
      <c r="D43" s="565"/>
      <c r="E43" s="565"/>
      <c r="F43" s="565"/>
      <c r="G43" s="565"/>
      <c r="H43" s="565"/>
      <c r="I43" s="565"/>
    </row>
    <row r="44" spans="1:9" x14ac:dyDescent="0.25">
      <c r="A44" s="7"/>
      <c r="B44" s="302"/>
      <c r="C44" s="555"/>
      <c r="D44" s="565"/>
      <c r="E44" s="565"/>
      <c r="F44" s="565"/>
      <c r="G44" s="565"/>
      <c r="H44" s="565"/>
      <c r="I44" s="565"/>
    </row>
    <row r="45" spans="1:9" x14ac:dyDescent="0.25">
      <c r="A45" s="510" t="s">
        <v>876</v>
      </c>
      <c r="B45" s="511"/>
      <c r="C45" s="324">
        <f>SUM(B46:B47)</f>
        <v>0</v>
      </c>
      <c r="D45" s="565"/>
      <c r="E45" s="565"/>
      <c r="F45" s="565"/>
      <c r="G45" s="565"/>
      <c r="H45" s="565"/>
      <c r="I45" s="565"/>
    </row>
    <row r="46" spans="1:9" x14ac:dyDescent="0.25">
      <c r="A46" s="7"/>
      <c r="B46" s="302"/>
      <c r="C46" s="575"/>
      <c r="D46" s="565"/>
      <c r="E46" s="565"/>
      <c r="F46" s="565"/>
      <c r="G46" s="565"/>
      <c r="H46" s="565"/>
      <c r="I46" s="565"/>
    </row>
    <row r="47" spans="1:9" x14ac:dyDescent="0.25">
      <c r="A47" s="7"/>
      <c r="B47" s="302"/>
      <c r="C47" s="575"/>
      <c r="D47" s="565"/>
      <c r="E47" s="565"/>
      <c r="F47" s="565"/>
      <c r="G47" s="565"/>
      <c r="H47" s="565"/>
      <c r="I47" s="565"/>
    </row>
    <row r="48" spans="1:9" x14ac:dyDescent="0.25">
      <c r="A48" s="510" t="s">
        <v>14</v>
      </c>
      <c r="B48" s="511"/>
      <c r="C48" s="324">
        <f>SUM(B49:B50)</f>
        <v>0</v>
      </c>
      <c r="D48" s="565"/>
      <c r="E48" s="565"/>
      <c r="F48" s="565"/>
      <c r="G48" s="565"/>
      <c r="H48" s="565"/>
      <c r="I48" s="565"/>
    </row>
    <row r="49" spans="1:9" x14ac:dyDescent="0.25">
      <c r="A49" s="7"/>
      <c r="B49" s="302"/>
      <c r="C49" s="575"/>
      <c r="D49" s="565"/>
      <c r="E49" s="565"/>
      <c r="F49" s="565"/>
      <c r="G49" s="565"/>
      <c r="H49" s="565"/>
      <c r="I49" s="565"/>
    </row>
    <row r="50" spans="1:9" x14ac:dyDescent="0.25">
      <c r="A50" s="7"/>
      <c r="B50" s="302"/>
      <c r="C50" s="575"/>
      <c r="D50" s="565"/>
      <c r="E50" s="565"/>
      <c r="F50" s="565"/>
      <c r="G50" s="565"/>
      <c r="H50" s="565"/>
      <c r="I50" s="565"/>
    </row>
    <row r="51" spans="1:9" x14ac:dyDescent="0.25">
      <c r="A51" s="506" t="s">
        <v>29</v>
      </c>
      <c r="B51" s="507"/>
      <c r="C51" s="324">
        <f>SUM(B52:B53)</f>
        <v>0</v>
      </c>
      <c r="D51" s="565"/>
      <c r="E51" s="565"/>
      <c r="F51" s="565"/>
      <c r="G51" s="565"/>
      <c r="H51" s="565"/>
      <c r="I51" s="565"/>
    </row>
    <row r="52" spans="1:9" x14ac:dyDescent="0.25">
      <c r="A52" s="300"/>
      <c r="B52" s="304"/>
      <c r="C52" s="555"/>
      <c r="D52" s="565"/>
      <c r="E52" s="565"/>
      <c r="F52" s="565"/>
      <c r="G52" s="565"/>
      <c r="H52" s="565"/>
      <c r="I52" s="565"/>
    </row>
    <row r="53" spans="1:9" x14ac:dyDescent="0.25">
      <c r="A53" s="5"/>
      <c r="B53" s="302"/>
      <c r="C53" s="555"/>
      <c r="D53" s="565"/>
      <c r="E53" s="565"/>
      <c r="F53" s="565"/>
      <c r="G53" s="565"/>
      <c r="H53" s="565"/>
      <c r="I53" s="565"/>
    </row>
    <row r="54" spans="1:9" x14ac:dyDescent="0.25">
      <c r="A54" s="768" t="s">
        <v>30</v>
      </c>
      <c r="B54" s="768"/>
      <c r="C54" s="79">
        <f>+C10+C17+C19+C27+C32+C36+C41+C45+C48+C51+C38+C23</f>
        <v>0</v>
      </c>
      <c r="D54" s="504"/>
      <c r="E54" s="504"/>
      <c r="F54" s="504"/>
      <c r="G54" s="504"/>
      <c r="H54" s="504"/>
      <c r="I54" s="504"/>
    </row>
    <row r="55" spans="1:9" x14ac:dyDescent="0.25">
      <c r="A55" s="16" t="s">
        <v>31</v>
      </c>
      <c r="B55" s="13"/>
      <c r="C55" s="80">
        <f>+H6-C54</f>
        <v>0</v>
      </c>
      <c r="D55" s="504"/>
      <c r="E55" s="504"/>
      <c r="F55" s="504"/>
      <c r="G55" s="504"/>
      <c r="H55" s="504"/>
      <c r="I55" s="504"/>
    </row>
  </sheetData>
  <mergeCells count="55">
    <mergeCell ref="A23:B23"/>
    <mergeCell ref="A27:B27"/>
    <mergeCell ref="A1:I1"/>
    <mergeCell ref="B2:D2"/>
    <mergeCell ref="E2:G2"/>
    <mergeCell ref="H2:I2"/>
    <mergeCell ref="B3:D3"/>
    <mergeCell ref="E3:G3"/>
    <mergeCell ref="H3:I3"/>
    <mergeCell ref="B4:D4"/>
    <mergeCell ref="E4:G4"/>
    <mergeCell ref="H4:I4"/>
    <mergeCell ref="B5:D5"/>
    <mergeCell ref="E5:G5"/>
    <mergeCell ref="H5:I5"/>
    <mergeCell ref="B6:D6"/>
    <mergeCell ref="E6:G6"/>
    <mergeCell ref="H6:I6"/>
    <mergeCell ref="A7:I7"/>
    <mergeCell ref="D8:I9"/>
    <mergeCell ref="A9:C9"/>
    <mergeCell ref="A10:B10"/>
    <mergeCell ref="D10:I16"/>
    <mergeCell ref="C11:C16"/>
    <mergeCell ref="D17:I18"/>
    <mergeCell ref="D19:I22"/>
    <mergeCell ref="C20:C22"/>
    <mergeCell ref="A19:B19"/>
    <mergeCell ref="D41:I44"/>
    <mergeCell ref="C42:C44"/>
    <mergeCell ref="D23:I26"/>
    <mergeCell ref="C24:C26"/>
    <mergeCell ref="D27:I30"/>
    <mergeCell ref="C28:C30"/>
    <mergeCell ref="A31:C31"/>
    <mergeCell ref="D31:I31"/>
    <mergeCell ref="D32:I35"/>
    <mergeCell ref="C33:C35"/>
    <mergeCell ref="D36:I37"/>
    <mergeCell ref="D38:I40"/>
    <mergeCell ref="C39:C40"/>
    <mergeCell ref="A32:B32"/>
    <mergeCell ref="A38:B38"/>
    <mergeCell ref="A41:B41"/>
    <mergeCell ref="A54:B54"/>
    <mergeCell ref="D54:I55"/>
    <mergeCell ref="D45:I47"/>
    <mergeCell ref="C46:C47"/>
    <mergeCell ref="D48:I50"/>
    <mergeCell ref="C49:C50"/>
    <mergeCell ref="D51:I53"/>
    <mergeCell ref="C52:C53"/>
    <mergeCell ref="A45:B45"/>
    <mergeCell ref="A48:B48"/>
    <mergeCell ref="A51:B51"/>
  </mergeCells>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tint="0.39997558519241921"/>
  </sheetPr>
  <dimension ref="A1:K12"/>
  <sheetViews>
    <sheetView view="pageBreakPreview" zoomScaleNormal="100" zoomScaleSheetLayoutView="100" workbookViewId="0">
      <selection activeCell="D70" sqref="D70"/>
    </sheetView>
  </sheetViews>
  <sheetFormatPr defaultRowHeight="15" x14ac:dyDescent="0.25"/>
  <cols>
    <col min="1" max="1" width="111.28515625" customWidth="1"/>
  </cols>
  <sheetData>
    <row r="1" spans="1:11" x14ac:dyDescent="0.25">
      <c r="A1" s="167" t="s">
        <v>300</v>
      </c>
      <c r="B1" s="64"/>
      <c r="C1" s="64"/>
      <c r="D1" s="64"/>
      <c r="E1" s="64"/>
      <c r="F1" s="64"/>
      <c r="G1" s="64"/>
      <c r="H1" s="64"/>
      <c r="I1" s="64"/>
      <c r="J1" s="64"/>
      <c r="K1" s="64"/>
    </row>
    <row r="2" spans="1:11" ht="64.5" customHeight="1" x14ac:dyDescent="0.25">
      <c r="A2" s="161" t="s">
        <v>301</v>
      </c>
      <c r="B2" s="64"/>
      <c r="C2" s="64"/>
      <c r="D2" s="64"/>
      <c r="E2" s="64"/>
      <c r="F2" s="64"/>
      <c r="G2" s="64"/>
      <c r="H2" s="64"/>
      <c r="I2" s="64"/>
      <c r="J2" s="64"/>
      <c r="K2" s="64"/>
    </row>
    <row r="4" spans="1:11" ht="29.25" customHeight="1" x14ac:dyDescent="0.25">
      <c r="A4" s="160" t="s">
        <v>343</v>
      </c>
    </row>
    <row r="5" spans="1:11" ht="75.75" customHeight="1" x14ac:dyDescent="0.25">
      <c r="A5" s="160" t="s">
        <v>344</v>
      </c>
    </row>
    <row r="6" spans="1:11" ht="42" customHeight="1" x14ac:dyDescent="0.25">
      <c r="A6" s="160" t="s">
        <v>345</v>
      </c>
    </row>
    <row r="7" spans="1:11" ht="28.5" customHeight="1" x14ac:dyDescent="0.25">
      <c r="A7" s="160" t="s">
        <v>346</v>
      </c>
    </row>
    <row r="8" spans="1:11" ht="90" customHeight="1" x14ac:dyDescent="0.25">
      <c r="A8" s="160" t="s">
        <v>347</v>
      </c>
    </row>
    <row r="9" spans="1:11" ht="184.5" customHeight="1" x14ac:dyDescent="0.25">
      <c r="A9" s="160" t="s">
        <v>348</v>
      </c>
    </row>
    <row r="10" spans="1:11" ht="207" customHeight="1" x14ac:dyDescent="0.25">
      <c r="A10" s="160" t="s">
        <v>349</v>
      </c>
    </row>
    <row r="11" spans="1:11" s="118" customFormat="1" ht="60" x14ac:dyDescent="0.25">
      <c r="A11" s="160" t="s">
        <v>350</v>
      </c>
    </row>
    <row r="12" spans="1:11" x14ac:dyDescent="0.25">
      <c r="A12" s="166"/>
    </row>
  </sheetData>
  <hyperlinks>
    <hyperlink ref="A1" r:id="rId1"/>
  </hyperlinks>
  <pageMargins left="0.3" right="0.3" top="1" bottom="0.75" header="0.3" footer="0.3"/>
  <pageSetup scale="76" fitToHeight="0" orientation="portrait" r:id="rId2"/>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sheetPr>
  <dimension ref="A1:T80"/>
  <sheetViews>
    <sheetView view="pageLayout" zoomScaleNormal="60" zoomScaleSheetLayoutView="100" workbookViewId="0">
      <selection activeCell="D70" sqref="D70"/>
    </sheetView>
  </sheetViews>
  <sheetFormatPr defaultRowHeight="15" x14ac:dyDescent="0.25"/>
  <cols>
    <col min="1" max="1" width="26.42578125" customWidth="1"/>
    <col min="2" max="2" width="20.140625" customWidth="1"/>
    <col min="3" max="3" width="18" customWidth="1"/>
    <col min="4" max="4" width="26.85546875" style="118" customWidth="1"/>
    <col min="5" max="5" width="14.42578125" style="1" customWidth="1"/>
    <col min="6" max="6" width="12" style="1" customWidth="1"/>
    <col min="7" max="8" width="13.7109375" customWidth="1"/>
    <col min="10" max="10" width="34.7109375" customWidth="1"/>
    <col min="11" max="11" width="22.85546875" customWidth="1"/>
    <col min="12" max="12" width="24.85546875" customWidth="1"/>
    <col min="13" max="13" width="10.140625" customWidth="1"/>
    <col min="14" max="14" width="14.85546875" customWidth="1"/>
    <col min="15" max="15" width="10.140625" customWidth="1"/>
    <col min="16" max="16" width="14.85546875" customWidth="1"/>
    <col min="17" max="17" width="10.140625" customWidth="1"/>
    <col min="18" max="18" width="14.85546875" customWidth="1"/>
    <col min="19" max="19" width="23.28515625" customWidth="1"/>
  </cols>
  <sheetData>
    <row r="1" spans="1:20" ht="18.75" x14ac:dyDescent="0.25">
      <c r="A1" s="475" t="s">
        <v>45</v>
      </c>
      <c r="B1" s="475"/>
      <c r="C1" s="475"/>
      <c r="D1" s="475"/>
      <c r="E1" s="475"/>
      <c r="F1" s="475"/>
      <c r="G1" s="475"/>
      <c r="H1" s="475"/>
      <c r="I1" s="1"/>
      <c r="J1" s="1"/>
      <c r="K1" s="1"/>
      <c r="L1" s="1"/>
      <c r="M1" s="1"/>
      <c r="N1" s="1"/>
      <c r="O1" s="1"/>
    </row>
    <row r="2" spans="1:20" s="118" customFormat="1" ht="15" customHeight="1" x14ac:dyDescent="0.25">
      <c r="A2" s="475"/>
      <c r="B2" s="475"/>
      <c r="C2" s="475"/>
      <c r="D2" s="475"/>
      <c r="E2" s="237" t="s">
        <v>0</v>
      </c>
      <c r="F2" s="237" t="s">
        <v>862</v>
      </c>
      <c r="G2" s="237" t="s">
        <v>863</v>
      </c>
      <c r="H2" s="237" t="s">
        <v>856</v>
      </c>
      <c r="I2" s="128"/>
    </row>
    <row r="3" spans="1:20" ht="14.25" customHeight="1" x14ac:dyDescent="0.25">
      <c r="A3" s="209" t="s">
        <v>1</v>
      </c>
      <c r="B3" s="514"/>
      <c r="C3" s="514"/>
      <c r="D3" s="243" t="s">
        <v>855</v>
      </c>
      <c r="E3" s="251"/>
      <c r="F3" s="251"/>
      <c r="G3" s="252"/>
      <c r="H3" s="245">
        <f>+E3+F3+G3</f>
        <v>0</v>
      </c>
    </row>
    <row r="4" spans="1:20" x14ac:dyDescent="0.25">
      <c r="A4" s="209" t="s">
        <v>2</v>
      </c>
      <c r="B4" s="515"/>
      <c r="C4" s="515"/>
      <c r="D4" s="238" t="s">
        <v>859</v>
      </c>
      <c r="E4" s="253"/>
      <c r="F4" s="228"/>
      <c r="G4" s="252"/>
      <c r="H4" s="245">
        <f>+E4+F4+G4</f>
        <v>0</v>
      </c>
    </row>
    <row r="5" spans="1:20" s="1" customFormat="1" x14ac:dyDescent="0.25">
      <c r="A5" s="209" t="s">
        <v>331</v>
      </c>
      <c r="B5" s="516"/>
      <c r="C5" s="516"/>
      <c r="D5" s="239" t="s">
        <v>5</v>
      </c>
      <c r="E5" s="254">
        <f>+E3-E4</f>
        <v>0</v>
      </c>
      <c r="F5" s="228">
        <f>+F3-F4</f>
        <v>0</v>
      </c>
      <c r="G5" s="252">
        <f>+G3-G4</f>
        <v>0</v>
      </c>
      <c r="H5" s="319">
        <f>+E5+F5+G5</f>
        <v>0</v>
      </c>
      <c r="K5"/>
      <c r="L5"/>
      <c r="M5"/>
      <c r="N5"/>
      <c r="O5"/>
      <c r="P5"/>
      <c r="Q5"/>
      <c r="R5"/>
      <c r="S5"/>
      <c r="T5"/>
    </row>
    <row r="6" spans="1:20" x14ac:dyDescent="0.25">
      <c r="A6" s="119" t="s">
        <v>332</v>
      </c>
      <c r="B6" s="516"/>
      <c r="C6" s="516"/>
      <c r="D6" s="239" t="s">
        <v>860</v>
      </c>
      <c r="E6" s="254"/>
      <c r="F6" s="228"/>
      <c r="G6" s="252"/>
      <c r="H6" s="245">
        <f>+E6+F6+G6</f>
        <v>0</v>
      </c>
      <c r="I6" s="241"/>
    </row>
    <row r="7" spans="1:20" s="118" customFormat="1" x14ac:dyDescent="0.25">
      <c r="A7" s="119" t="s">
        <v>861</v>
      </c>
      <c r="B7" s="516"/>
      <c r="C7" s="516"/>
      <c r="D7" s="242" t="s">
        <v>7</v>
      </c>
      <c r="E7" s="255">
        <f>+E5+E6</f>
        <v>0</v>
      </c>
      <c r="F7" s="228">
        <f>+F5+F6</f>
        <v>0</v>
      </c>
      <c r="G7" s="252">
        <f>+G5+G6</f>
        <v>0</v>
      </c>
      <c r="H7" s="245">
        <f>+H5+H6</f>
        <v>0</v>
      </c>
      <c r="I7" s="241"/>
    </row>
    <row r="8" spans="1:20" x14ac:dyDescent="0.25">
      <c r="A8" s="519" t="s">
        <v>46</v>
      </c>
      <c r="B8" s="519"/>
      <c r="C8" s="519"/>
      <c r="D8" s="519"/>
      <c r="E8" s="519"/>
      <c r="F8" s="519"/>
      <c r="G8" s="519"/>
      <c r="H8" s="519"/>
      <c r="I8" s="241"/>
    </row>
    <row r="9" spans="1:20" x14ac:dyDescent="0.25">
      <c r="A9" s="49" t="s">
        <v>42</v>
      </c>
      <c r="B9" s="68" t="s">
        <v>43</v>
      </c>
      <c r="C9" s="68" t="s">
        <v>19</v>
      </c>
      <c r="D9" s="476" t="s">
        <v>915</v>
      </c>
      <c r="E9" s="477"/>
      <c r="F9" s="477"/>
      <c r="G9" s="477"/>
      <c r="H9" s="478"/>
      <c r="I9" s="241"/>
    </row>
    <row r="10" spans="1:20" x14ac:dyDescent="0.25">
      <c r="A10" s="518" t="s">
        <v>873</v>
      </c>
      <c r="B10" s="518"/>
      <c r="C10" s="518"/>
      <c r="D10" s="479"/>
      <c r="E10" s="480"/>
      <c r="F10" s="480"/>
      <c r="G10" s="480"/>
      <c r="H10" s="481"/>
      <c r="I10" s="241"/>
    </row>
    <row r="11" spans="1:20" x14ac:dyDescent="0.25">
      <c r="A11" s="320" t="s">
        <v>58</v>
      </c>
      <c r="B11" s="40"/>
      <c r="C11" s="256">
        <f>SUM(B12:B27)</f>
        <v>0</v>
      </c>
      <c r="D11" s="482"/>
      <c r="E11" s="483"/>
      <c r="F11" s="483"/>
      <c r="G11" s="483"/>
      <c r="H11" s="484"/>
    </row>
    <row r="12" spans="1:20" s="1" customFormat="1" ht="15.75" customHeight="1" x14ac:dyDescent="0.25">
      <c r="A12" s="247" t="s">
        <v>20</v>
      </c>
      <c r="B12" s="226"/>
      <c r="C12" s="520"/>
      <c r="D12" s="482"/>
      <c r="E12" s="483"/>
      <c r="F12" s="483"/>
      <c r="G12" s="483"/>
      <c r="H12" s="484"/>
      <c r="R12"/>
    </row>
    <row r="13" spans="1:20" s="1" customFormat="1" x14ac:dyDescent="0.25">
      <c r="A13" s="247" t="s">
        <v>20</v>
      </c>
      <c r="B13" s="226"/>
      <c r="C13" s="521"/>
      <c r="D13" s="482"/>
      <c r="E13" s="483"/>
      <c r="F13" s="483"/>
      <c r="G13" s="483"/>
      <c r="H13" s="484"/>
      <c r="R13"/>
    </row>
    <row r="14" spans="1:20" s="1" customFormat="1" x14ac:dyDescent="0.25">
      <c r="A14" s="247" t="s">
        <v>21</v>
      </c>
      <c r="B14" s="226"/>
      <c r="C14" s="521"/>
      <c r="D14" s="482"/>
      <c r="E14" s="483"/>
      <c r="F14" s="483"/>
      <c r="G14" s="483"/>
      <c r="H14" s="484"/>
      <c r="R14"/>
    </row>
    <row r="15" spans="1:20" s="1" customFormat="1" x14ac:dyDescent="0.25">
      <c r="A15" s="247" t="s">
        <v>21</v>
      </c>
      <c r="B15" s="226"/>
      <c r="C15" s="521"/>
      <c r="D15" s="482"/>
      <c r="E15" s="483"/>
      <c r="F15" s="483"/>
      <c r="G15" s="483"/>
      <c r="H15" s="484"/>
      <c r="R15"/>
    </row>
    <row r="16" spans="1:20" s="1" customFormat="1" x14ac:dyDescent="0.25">
      <c r="A16" s="247" t="s">
        <v>22</v>
      </c>
      <c r="B16" s="226"/>
      <c r="C16" s="521"/>
      <c r="D16" s="482"/>
      <c r="E16" s="483"/>
      <c r="F16" s="483"/>
      <c r="G16" s="483"/>
      <c r="H16" s="484"/>
      <c r="R16"/>
    </row>
    <row r="17" spans="1:18" s="1" customFormat="1" x14ac:dyDescent="0.25">
      <c r="A17" s="247" t="s">
        <v>22</v>
      </c>
      <c r="B17" s="226"/>
      <c r="C17" s="521"/>
      <c r="D17" s="482"/>
      <c r="E17" s="483"/>
      <c r="F17" s="483"/>
      <c r="G17" s="483"/>
      <c r="H17" s="484"/>
      <c r="R17"/>
    </row>
    <row r="18" spans="1:18" x14ac:dyDescent="0.25">
      <c r="A18" s="247" t="s">
        <v>23</v>
      </c>
      <c r="B18" s="45"/>
      <c r="C18" s="521"/>
      <c r="D18" s="482"/>
      <c r="E18" s="483"/>
      <c r="F18" s="483"/>
      <c r="G18" s="483"/>
      <c r="H18" s="484"/>
    </row>
    <row r="19" spans="1:18" x14ac:dyDescent="0.25">
      <c r="A19" s="247" t="s">
        <v>23</v>
      </c>
      <c r="B19" s="45"/>
      <c r="C19" s="521"/>
      <c r="D19" s="482"/>
      <c r="E19" s="483"/>
      <c r="F19" s="483"/>
      <c r="G19" s="483"/>
      <c r="H19" s="484"/>
    </row>
    <row r="20" spans="1:18" x14ac:dyDescent="0.25">
      <c r="A20" s="247" t="s">
        <v>24</v>
      </c>
      <c r="B20" s="45"/>
      <c r="C20" s="521"/>
      <c r="D20" s="482"/>
      <c r="E20" s="483"/>
      <c r="F20" s="483"/>
      <c r="G20" s="483"/>
      <c r="H20" s="484"/>
    </row>
    <row r="21" spans="1:18" x14ac:dyDescent="0.25">
      <c r="A21" s="247" t="s">
        <v>24</v>
      </c>
      <c r="B21" s="45"/>
      <c r="C21" s="521"/>
      <c r="D21" s="482"/>
      <c r="E21" s="483"/>
      <c r="F21" s="483"/>
      <c r="G21" s="483"/>
      <c r="H21" s="484"/>
    </row>
    <row r="22" spans="1:18" x14ac:dyDescent="0.25">
      <c r="A22" s="247" t="s">
        <v>25</v>
      </c>
      <c r="B22" s="45"/>
      <c r="C22" s="521"/>
      <c r="D22" s="482"/>
      <c r="E22" s="483"/>
      <c r="F22" s="483"/>
      <c r="G22" s="483"/>
      <c r="H22" s="484"/>
    </row>
    <row r="23" spans="1:18" x14ac:dyDescent="0.25">
      <c r="A23" s="247" t="s">
        <v>25</v>
      </c>
      <c r="B23" s="45"/>
      <c r="C23" s="521"/>
      <c r="D23" s="482"/>
      <c r="E23" s="483"/>
      <c r="F23" s="483"/>
      <c r="G23" s="483"/>
      <c r="H23" s="484"/>
    </row>
    <row r="24" spans="1:18" s="1" customFormat="1" x14ac:dyDescent="0.25">
      <c r="A24" s="247" t="s">
        <v>27</v>
      </c>
      <c r="B24" s="45"/>
      <c r="C24" s="521"/>
      <c r="D24" s="482"/>
      <c r="E24" s="483"/>
      <c r="F24" s="483"/>
      <c r="G24" s="483"/>
      <c r="H24" s="484"/>
    </row>
    <row r="25" spans="1:18" s="1" customFormat="1" x14ac:dyDescent="0.25">
      <c r="A25" s="247" t="s">
        <v>26</v>
      </c>
      <c r="B25" s="45"/>
      <c r="C25" s="521"/>
      <c r="D25" s="482"/>
      <c r="E25" s="483"/>
      <c r="F25" s="483"/>
      <c r="G25" s="483"/>
      <c r="H25" s="484"/>
    </row>
    <row r="26" spans="1:18" s="1" customFormat="1" x14ac:dyDescent="0.25">
      <c r="A26" s="263"/>
      <c r="B26" s="45"/>
      <c r="C26" s="521"/>
      <c r="D26" s="482"/>
      <c r="E26" s="483"/>
      <c r="F26" s="483"/>
      <c r="G26" s="483"/>
      <c r="H26" s="484"/>
      <c r="R26"/>
    </row>
    <row r="27" spans="1:18" x14ac:dyDescent="0.25">
      <c r="A27" s="263"/>
      <c r="B27" s="45"/>
      <c r="C27" s="522"/>
      <c r="D27" s="485"/>
      <c r="E27" s="486"/>
      <c r="F27" s="486"/>
      <c r="G27" s="486"/>
      <c r="H27" s="487"/>
    </row>
    <row r="28" spans="1:18" x14ac:dyDescent="0.25">
      <c r="A28" s="296" t="s">
        <v>28</v>
      </c>
      <c r="B28" s="264"/>
      <c r="C28" s="227">
        <f>+C11*B28</f>
        <v>0</v>
      </c>
      <c r="D28" s="501"/>
      <c r="E28" s="501"/>
      <c r="F28" s="501"/>
      <c r="G28" s="501"/>
      <c r="H28" s="501"/>
    </row>
    <row r="29" spans="1:18" s="118" customFormat="1" x14ac:dyDescent="0.25">
      <c r="A29" s="313"/>
      <c r="B29" s="290"/>
      <c r="C29" s="71"/>
      <c r="D29" s="501"/>
      <c r="E29" s="501"/>
      <c r="F29" s="501"/>
      <c r="G29" s="501"/>
      <c r="H29" s="501"/>
    </row>
    <row r="30" spans="1:18" s="118" customFormat="1" x14ac:dyDescent="0.25">
      <c r="A30" s="508" t="s">
        <v>875</v>
      </c>
      <c r="B30" s="509"/>
      <c r="C30" s="124">
        <f>SUM(B31:B33)</f>
        <v>0</v>
      </c>
      <c r="D30" s="501"/>
      <c r="E30" s="501"/>
      <c r="F30" s="501"/>
      <c r="G30" s="501"/>
      <c r="H30" s="501"/>
    </row>
    <row r="31" spans="1:18" s="118" customFormat="1" x14ac:dyDescent="0.25">
      <c r="A31" s="313"/>
      <c r="B31" s="225"/>
      <c r="C31" s="523"/>
      <c r="D31" s="501"/>
      <c r="E31" s="501"/>
      <c r="F31" s="501"/>
      <c r="G31" s="501"/>
      <c r="H31" s="501"/>
    </row>
    <row r="32" spans="1:18" s="118" customFormat="1" x14ac:dyDescent="0.25">
      <c r="A32" s="313"/>
      <c r="B32" s="225"/>
      <c r="C32" s="524"/>
      <c r="D32" s="501"/>
      <c r="E32" s="501"/>
      <c r="F32" s="501"/>
      <c r="G32" s="501"/>
      <c r="H32" s="501"/>
    </row>
    <row r="33" spans="1:8" x14ac:dyDescent="0.25">
      <c r="A33" s="120"/>
      <c r="B33" s="302"/>
      <c r="C33" s="525"/>
      <c r="D33" s="501"/>
      <c r="E33" s="501"/>
      <c r="F33" s="501"/>
      <c r="G33" s="501"/>
      <c r="H33" s="501"/>
    </row>
    <row r="34" spans="1:8" x14ac:dyDescent="0.25">
      <c r="A34" s="510" t="s">
        <v>13</v>
      </c>
      <c r="B34" s="511"/>
      <c r="C34" s="52">
        <f>SUM(B35:B37)</f>
        <v>0</v>
      </c>
      <c r="D34" s="490"/>
      <c r="E34" s="490"/>
      <c r="F34" s="490"/>
      <c r="G34" s="490"/>
      <c r="H34" s="490"/>
    </row>
    <row r="35" spans="1:8" x14ac:dyDescent="0.25">
      <c r="A35" s="313"/>
      <c r="B35" s="304"/>
      <c r="C35" s="523"/>
      <c r="D35" s="490"/>
      <c r="E35" s="490"/>
      <c r="F35" s="490"/>
      <c r="G35" s="490"/>
      <c r="H35" s="490"/>
    </row>
    <row r="36" spans="1:8" s="1" customFormat="1" x14ac:dyDescent="0.25">
      <c r="A36" s="92"/>
      <c r="B36" s="304"/>
      <c r="C36" s="524"/>
      <c r="D36" s="490"/>
      <c r="E36" s="490"/>
      <c r="F36" s="490"/>
      <c r="G36" s="490"/>
      <c r="H36" s="490"/>
    </row>
    <row r="37" spans="1:8" x14ac:dyDescent="0.25">
      <c r="A37" s="7"/>
      <c r="B37" s="302"/>
      <c r="C37" s="525"/>
      <c r="D37" s="490"/>
      <c r="E37" s="490"/>
      <c r="F37" s="490"/>
      <c r="G37" s="490"/>
      <c r="H37" s="490"/>
    </row>
    <row r="38" spans="1:8" x14ac:dyDescent="0.25">
      <c r="A38" s="510" t="s">
        <v>291</v>
      </c>
      <c r="B38" s="511"/>
      <c r="C38" s="6">
        <f>SUM(B39:B42)</f>
        <v>0</v>
      </c>
      <c r="D38" s="490"/>
      <c r="E38" s="490"/>
      <c r="F38" s="490"/>
      <c r="G38" s="490"/>
      <c r="H38" s="490"/>
    </row>
    <row r="39" spans="1:8" x14ac:dyDescent="0.25">
      <c r="A39" s="260"/>
      <c r="B39" s="302"/>
      <c r="C39" s="517"/>
      <c r="D39" s="490"/>
      <c r="E39" s="490"/>
      <c r="F39" s="490"/>
      <c r="G39" s="490"/>
      <c r="H39" s="490"/>
    </row>
    <row r="40" spans="1:8" s="1" customFormat="1" x14ac:dyDescent="0.25">
      <c r="A40" s="260"/>
      <c r="B40" s="302"/>
      <c r="C40" s="517"/>
      <c r="D40" s="490"/>
      <c r="E40" s="490"/>
      <c r="F40" s="490"/>
      <c r="G40" s="490"/>
      <c r="H40" s="490"/>
    </row>
    <row r="41" spans="1:8" x14ac:dyDescent="0.25">
      <c r="A41" s="260"/>
      <c r="B41" s="302"/>
      <c r="C41" s="517"/>
      <c r="D41" s="490"/>
      <c r="E41" s="490"/>
      <c r="F41" s="490"/>
      <c r="G41" s="490"/>
      <c r="H41" s="490"/>
    </row>
    <row r="42" spans="1:8" x14ac:dyDescent="0.25">
      <c r="A42" s="260"/>
      <c r="B42" s="302"/>
      <c r="C42" s="517"/>
      <c r="D42" s="490"/>
      <c r="E42" s="490"/>
      <c r="F42" s="490"/>
      <c r="G42" s="490"/>
      <c r="H42" s="490"/>
    </row>
    <row r="43" spans="1:8" x14ac:dyDescent="0.25">
      <c r="A43" s="502" t="s">
        <v>890</v>
      </c>
      <c r="B43" s="502"/>
      <c r="C43" s="502"/>
      <c r="D43" s="491"/>
      <c r="E43" s="491"/>
      <c r="F43" s="491"/>
      <c r="G43" s="491"/>
      <c r="H43" s="491"/>
    </row>
    <row r="44" spans="1:8" x14ac:dyDescent="0.25">
      <c r="A44" s="506" t="s">
        <v>125</v>
      </c>
      <c r="B44" s="507"/>
      <c r="C44" s="8">
        <f>SUM(B45:B47)</f>
        <v>0</v>
      </c>
      <c r="D44" s="492"/>
      <c r="E44" s="493"/>
      <c r="F44" s="493"/>
      <c r="G44" s="493"/>
      <c r="H44" s="494"/>
    </row>
    <row r="45" spans="1:8" x14ac:dyDescent="0.25">
      <c r="A45" s="5"/>
      <c r="B45" s="302"/>
      <c r="C45" s="504"/>
      <c r="D45" s="495"/>
      <c r="E45" s="496"/>
      <c r="F45" s="496"/>
      <c r="G45" s="496"/>
      <c r="H45" s="497"/>
    </row>
    <row r="46" spans="1:8" x14ac:dyDescent="0.25">
      <c r="A46" s="5"/>
      <c r="B46" s="302"/>
      <c r="C46" s="504"/>
      <c r="D46" s="495"/>
      <c r="E46" s="496"/>
      <c r="F46" s="496"/>
      <c r="G46" s="496"/>
      <c r="H46" s="497"/>
    </row>
    <row r="47" spans="1:8" x14ac:dyDescent="0.25">
      <c r="A47" s="5"/>
      <c r="B47" s="302"/>
      <c r="C47" s="504"/>
      <c r="D47" s="498"/>
      <c r="E47" s="499"/>
      <c r="F47" s="499"/>
      <c r="G47" s="499"/>
      <c r="H47" s="500"/>
    </row>
    <row r="48" spans="1:8" x14ac:dyDescent="0.25">
      <c r="A48" s="296" t="s">
        <v>10</v>
      </c>
      <c r="B48" s="265"/>
      <c r="C48" s="8">
        <f>+C44*B48</f>
        <v>0</v>
      </c>
      <c r="D48" s="489"/>
      <c r="E48" s="489"/>
      <c r="F48" s="489"/>
      <c r="G48" s="489"/>
      <c r="H48" s="489"/>
    </row>
    <row r="49" spans="1:11" x14ac:dyDescent="0.25">
      <c r="A49" s="313"/>
      <c r="B49" s="290"/>
      <c r="C49" s="14"/>
      <c r="D49" s="489"/>
      <c r="E49" s="489"/>
      <c r="F49" s="489"/>
      <c r="G49" s="489"/>
      <c r="H49" s="489"/>
    </row>
    <row r="50" spans="1:11" s="118" customFormat="1" x14ac:dyDescent="0.25">
      <c r="A50" s="508" t="s">
        <v>13</v>
      </c>
      <c r="B50" s="509"/>
      <c r="C50" s="229">
        <f>SUM(B51:B53)</f>
        <v>0</v>
      </c>
      <c r="D50" s="488"/>
      <c r="E50" s="488"/>
      <c r="F50" s="488"/>
      <c r="G50" s="488"/>
      <c r="H50" s="488"/>
      <c r="J50"/>
      <c r="K50"/>
    </row>
    <row r="51" spans="1:11" s="118" customFormat="1" x14ac:dyDescent="0.25">
      <c r="A51" s="313"/>
      <c r="B51" s="302"/>
      <c r="C51" s="505"/>
      <c r="D51" s="488"/>
      <c r="E51" s="488"/>
      <c r="F51" s="488"/>
      <c r="G51" s="488"/>
      <c r="H51" s="488"/>
      <c r="J51"/>
      <c r="K51"/>
    </row>
    <row r="52" spans="1:11" s="118" customFormat="1" x14ac:dyDescent="0.25">
      <c r="A52" s="313"/>
      <c r="B52" s="302"/>
      <c r="C52" s="505"/>
      <c r="D52" s="488"/>
      <c r="E52" s="488"/>
      <c r="F52" s="488"/>
      <c r="G52" s="488"/>
      <c r="H52" s="488"/>
      <c r="J52"/>
      <c r="K52"/>
    </row>
    <row r="53" spans="1:11" s="118" customFormat="1" x14ac:dyDescent="0.25">
      <c r="A53" s="313"/>
      <c r="B53" s="302"/>
      <c r="C53" s="505"/>
      <c r="D53" s="488"/>
      <c r="E53" s="488"/>
      <c r="F53" s="488"/>
      <c r="G53" s="488"/>
      <c r="H53" s="488"/>
      <c r="J53"/>
      <c r="K53"/>
    </row>
    <row r="54" spans="1:11" x14ac:dyDescent="0.25">
      <c r="A54" s="510" t="s">
        <v>878</v>
      </c>
      <c r="B54" s="511"/>
      <c r="C54" s="8">
        <f>SUM(B55:B57)</f>
        <v>0</v>
      </c>
      <c r="D54" s="489"/>
      <c r="E54" s="489"/>
      <c r="F54" s="489"/>
      <c r="G54" s="489"/>
      <c r="H54" s="489"/>
    </row>
    <row r="55" spans="1:11" x14ac:dyDescent="0.25">
      <c r="A55" s="306"/>
      <c r="B55" s="304"/>
      <c r="C55" s="505"/>
      <c r="D55" s="489"/>
      <c r="E55" s="489"/>
      <c r="F55" s="489"/>
      <c r="G55" s="489"/>
      <c r="H55" s="489"/>
    </row>
    <row r="56" spans="1:11" x14ac:dyDescent="0.25">
      <c r="A56" s="260"/>
      <c r="B56" s="302"/>
      <c r="C56" s="505"/>
      <c r="D56" s="489"/>
      <c r="E56" s="489"/>
      <c r="F56" s="489"/>
      <c r="G56" s="489"/>
      <c r="H56" s="489"/>
    </row>
    <row r="57" spans="1:11" x14ac:dyDescent="0.25">
      <c r="A57" s="260"/>
      <c r="B57" s="302"/>
      <c r="C57" s="505"/>
      <c r="D57" s="489"/>
      <c r="E57" s="489"/>
      <c r="F57" s="489"/>
      <c r="G57" s="489"/>
      <c r="H57" s="489"/>
    </row>
    <row r="58" spans="1:11" x14ac:dyDescent="0.25">
      <c r="A58" s="512" t="s">
        <v>876</v>
      </c>
      <c r="B58" s="513"/>
      <c r="C58" s="8">
        <f>SUM(B59:B60)</f>
        <v>0</v>
      </c>
      <c r="D58" s="489"/>
      <c r="E58" s="489"/>
      <c r="F58" s="489"/>
      <c r="G58" s="489"/>
      <c r="H58" s="489"/>
    </row>
    <row r="59" spans="1:11" s="1" customFormat="1" x14ac:dyDescent="0.25">
      <c r="A59" s="306"/>
      <c r="B59" s="304"/>
      <c r="C59" s="505"/>
      <c r="D59" s="489"/>
      <c r="E59" s="489"/>
      <c r="F59" s="489"/>
      <c r="G59" s="489"/>
      <c r="H59" s="489"/>
    </row>
    <row r="60" spans="1:11" x14ac:dyDescent="0.25">
      <c r="A60" s="260"/>
      <c r="B60" s="302"/>
      <c r="C60" s="505"/>
      <c r="D60" s="489"/>
      <c r="E60" s="489"/>
      <c r="F60" s="489"/>
      <c r="G60" s="489"/>
      <c r="H60" s="489"/>
    </row>
    <row r="61" spans="1:11" x14ac:dyDescent="0.25">
      <c r="A61" s="512" t="s">
        <v>291</v>
      </c>
      <c r="B61" s="513"/>
      <c r="C61" s="8">
        <f>SUM(B62:B63)</f>
        <v>0</v>
      </c>
      <c r="D61" s="489"/>
      <c r="E61" s="489"/>
      <c r="F61" s="489"/>
      <c r="G61" s="489"/>
      <c r="H61" s="489"/>
    </row>
    <row r="62" spans="1:11" x14ac:dyDescent="0.25">
      <c r="A62" s="260"/>
      <c r="B62" s="302"/>
      <c r="C62" s="504"/>
      <c r="D62" s="489"/>
      <c r="E62" s="489"/>
      <c r="F62" s="489"/>
      <c r="G62" s="489"/>
      <c r="H62" s="489"/>
    </row>
    <row r="63" spans="1:11" x14ac:dyDescent="0.25">
      <c r="A63" s="260"/>
      <c r="B63" s="302"/>
      <c r="C63" s="504"/>
      <c r="D63" s="489"/>
      <c r="E63" s="489"/>
      <c r="F63" s="489"/>
      <c r="G63" s="489"/>
      <c r="H63" s="489"/>
    </row>
    <row r="64" spans="1:11" x14ac:dyDescent="0.25">
      <c r="A64" s="508" t="s">
        <v>29</v>
      </c>
      <c r="B64" s="509"/>
      <c r="C64" s="8">
        <f>SUM(B65:B66)</f>
        <v>0</v>
      </c>
      <c r="D64" s="489"/>
      <c r="E64" s="489"/>
      <c r="F64" s="489"/>
      <c r="G64" s="489"/>
      <c r="H64" s="489"/>
    </row>
    <row r="65" spans="1:8" s="1" customFormat="1" x14ac:dyDescent="0.25">
      <c r="A65" s="313" t="s">
        <v>59</v>
      </c>
      <c r="B65" s="304"/>
      <c r="C65" s="505"/>
      <c r="D65" s="489"/>
      <c r="E65" s="489"/>
      <c r="F65" s="489"/>
      <c r="G65" s="489"/>
      <c r="H65" s="489"/>
    </row>
    <row r="66" spans="1:8" x14ac:dyDescent="0.25">
      <c r="A66" s="313"/>
      <c r="B66" s="304"/>
      <c r="C66" s="505"/>
      <c r="D66" s="489"/>
      <c r="E66" s="489"/>
      <c r="F66" s="489"/>
      <c r="G66" s="489"/>
      <c r="H66" s="489"/>
    </row>
    <row r="67" spans="1:8" x14ac:dyDescent="0.25">
      <c r="A67" s="503" t="s">
        <v>30</v>
      </c>
      <c r="B67" s="503"/>
      <c r="C67" s="257">
        <f>+C11+C28+C30+C34+C38+C44+C48+C54+C58+C61+C64+C50</f>
        <v>0</v>
      </c>
      <c r="D67" s="474"/>
      <c r="E67" s="474"/>
      <c r="F67" s="474"/>
      <c r="G67" s="474"/>
      <c r="H67" s="474"/>
    </row>
    <row r="68" spans="1:8" x14ac:dyDescent="0.25">
      <c r="A68" s="37" t="s">
        <v>31</v>
      </c>
      <c r="B68" s="44"/>
      <c r="C68" s="258">
        <f>+H7-C67</f>
        <v>0</v>
      </c>
      <c r="D68" s="474"/>
      <c r="E68" s="474"/>
      <c r="F68" s="474"/>
      <c r="G68" s="474"/>
      <c r="H68" s="474"/>
    </row>
    <row r="69" spans="1:8" x14ac:dyDescent="0.25">
      <c r="E69" s="29"/>
      <c r="F69" s="29"/>
    </row>
    <row r="70" spans="1:8" x14ac:dyDescent="0.25">
      <c r="E70" s="29"/>
      <c r="F70" s="29"/>
    </row>
    <row r="71" spans="1:8" x14ac:dyDescent="0.25">
      <c r="E71" s="29"/>
      <c r="F71" s="29"/>
    </row>
    <row r="72" spans="1:8" x14ac:dyDescent="0.25">
      <c r="E72" s="29"/>
      <c r="F72" s="29"/>
    </row>
    <row r="73" spans="1:8" x14ac:dyDescent="0.25">
      <c r="E73" s="29"/>
      <c r="F73" s="29"/>
    </row>
    <row r="74" spans="1:8" x14ac:dyDescent="0.25">
      <c r="E74" s="29"/>
      <c r="F74" s="29"/>
    </row>
    <row r="75" spans="1:8" x14ac:dyDescent="0.25">
      <c r="E75" s="29"/>
      <c r="F75" s="29"/>
    </row>
    <row r="76" spans="1:8" x14ac:dyDescent="0.25">
      <c r="E76" s="29"/>
      <c r="F76" s="29"/>
    </row>
    <row r="77" spans="1:8" x14ac:dyDescent="0.25">
      <c r="E77" s="29"/>
      <c r="F77" s="29"/>
    </row>
    <row r="78" spans="1:8" x14ac:dyDescent="0.25">
      <c r="E78" s="29"/>
      <c r="F78" s="29"/>
    </row>
    <row r="79" spans="1:8" x14ac:dyDescent="0.25">
      <c r="E79" s="29"/>
      <c r="F79" s="29"/>
    </row>
    <row r="80" spans="1:8" x14ac:dyDescent="0.25">
      <c r="E80" s="29"/>
      <c r="F80" s="29"/>
    </row>
  </sheetData>
  <mergeCells count="44">
    <mergeCell ref="B3:C3"/>
    <mergeCell ref="B4:C4"/>
    <mergeCell ref="B5:C5"/>
    <mergeCell ref="B6:C6"/>
    <mergeCell ref="C39:C42"/>
    <mergeCell ref="A10:C10"/>
    <mergeCell ref="B7:C7"/>
    <mergeCell ref="A8:H8"/>
    <mergeCell ref="C12:C27"/>
    <mergeCell ref="C31:C33"/>
    <mergeCell ref="C35:C37"/>
    <mergeCell ref="A30:B30"/>
    <mergeCell ref="A34:B34"/>
    <mergeCell ref="A38:B38"/>
    <mergeCell ref="A43:C43"/>
    <mergeCell ref="A67:B67"/>
    <mergeCell ref="C62:C63"/>
    <mergeCell ref="C55:C57"/>
    <mergeCell ref="C45:C47"/>
    <mergeCell ref="C65:C66"/>
    <mergeCell ref="C51:C53"/>
    <mergeCell ref="C59:C60"/>
    <mergeCell ref="A44:B44"/>
    <mergeCell ref="A50:B50"/>
    <mergeCell ref="A54:B54"/>
    <mergeCell ref="A58:B58"/>
    <mergeCell ref="A61:B61"/>
    <mergeCell ref="A64:B64"/>
    <mergeCell ref="D67:H68"/>
    <mergeCell ref="A1:H1"/>
    <mergeCell ref="D9:H9"/>
    <mergeCell ref="D10:H27"/>
    <mergeCell ref="D50:H53"/>
    <mergeCell ref="D54:H57"/>
    <mergeCell ref="D58:H60"/>
    <mergeCell ref="D61:H63"/>
    <mergeCell ref="D64:H66"/>
    <mergeCell ref="D34:H37"/>
    <mergeCell ref="D38:H42"/>
    <mergeCell ref="D43:H43"/>
    <mergeCell ref="D44:H47"/>
    <mergeCell ref="D48:H49"/>
    <mergeCell ref="A2:D2"/>
    <mergeCell ref="D28:H33"/>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chool Name" prompt="Select your school name from the dropdown list">
          <x14:formula1>
            <xm:f>'School Codes'!$A$2:$A$176</xm:f>
          </x14:formula1>
          <xm:sqref>B4</xm:sqref>
        </x14:dataValidation>
        <x14:dataValidation type="list" allowBlank="1" showInputMessage="1" showErrorMessage="1" promptTitle="AYP Status" prompt="Select school's AYP status from dropdown list.">
          <x14:formula1>
            <xm:f>'School Codes'!$D$2:$D$8</xm:f>
          </x14:formula1>
          <xm:sqref>B7</xm:sqref>
        </x14:dataValidation>
        <x14:dataValidation type="list" allowBlank="1" showInputMessage="1" showErrorMessage="1" promptTitle="School Name" prompt="Select ADD Region (geographic region) for your school from the dropdown list.">
          <x14:formula1>
            <xm:f>'School Codes'!$C$2:$C$4</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6"/>
  </sheetPr>
  <dimension ref="A1:P58"/>
  <sheetViews>
    <sheetView view="pageBreakPreview" zoomScaleNormal="100" zoomScaleSheetLayoutView="100" workbookViewId="0">
      <selection activeCell="D70" sqref="D70"/>
    </sheetView>
  </sheetViews>
  <sheetFormatPr defaultRowHeight="15" x14ac:dyDescent="0.25"/>
  <cols>
    <col min="1" max="1" width="29.140625" customWidth="1"/>
    <col min="2" max="2" width="15" customWidth="1"/>
    <col min="3" max="3" width="14.42578125" customWidth="1"/>
    <col min="4" max="4" width="15.140625" customWidth="1"/>
    <col min="5" max="5" width="15" customWidth="1"/>
    <col min="6" max="6" width="14.140625" customWidth="1"/>
    <col min="7" max="8" width="7.140625" customWidth="1"/>
    <col min="9" max="9" width="10.5703125" customWidth="1"/>
  </cols>
  <sheetData>
    <row r="1" spans="1:16" ht="18.75" x14ac:dyDescent="0.25">
      <c r="A1" s="628" t="s">
        <v>60</v>
      </c>
      <c r="B1" s="628"/>
      <c r="C1" s="628"/>
      <c r="D1" s="628"/>
      <c r="E1" s="628"/>
      <c r="F1" s="628"/>
      <c r="G1" s="628"/>
      <c r="H1" s="628"/>
      <c r="I1" s="628"/>
      <c r="J1" s="1"/>
      <c r="K1" s="1"/>
      <c r="L1" s="1"/>
      <c r="M1" s="1"/>
      <c r="N1" s="1"/>
      <c r="O1" s="1"/>
      <c r="P1" s="1"/>
    </row>
    <row r="2" spans="1:16" x14ac:dyDescent="0.25">
      <c r="A2" s="209" t="s">
        <v>1</v>
      </c>
      <c r="B2" s="591">
        <f>+ISEP!B3</f>
        <v>0</v>
      </c>
      <c r="C2" s="592"/>
      <c r="D2" s="593"/>
      <c r="E2" s="594" t="s">
        <v>3</v>
      </c>
      <c r="F2" s="594"/>
      <c r="G2" s="594"/>
      <c r="H2" s="595"/>
      <c r="I2" s="595"/>
    </row>
    <row r="3" spans="1:16" x14ac:dyDescent="0.25">
      <c r="A3" s="209" t="s">
        <v>2</v>
      </c>
      <c r="B3" s="591">
        <f>+ISEP!B4</f>
        <v>0</v>
      </c>
      <c r="C3" s="592"/>
      <c r="D3" s="593"/>
      <c r="E3" s="590" t="s">
        <v>4</v>
      </c>
      <c r="F3" s="590"/>
      <c r="G3" s="590"/>
      <c r="H3" s="595"/>
      <c r="I3" s="595"/>
    </row>
    <row r="4" spans="1:16" s="1" customFormat="1" ht="15" customHeight="1" x14ac:dyDescent="0.25">
      <c r="A4" s="209" t="s">
        <v>331</v>
      </c>
      <c r="B4" s="591"/>
      <c r="C4" s="592"/>
      <c r="D4" s="593"/>
      <c r="E4" s="590" t="s">
        <v>5</v>
      </c>
      <c r="F4" s="590"/>
      <c r="G4" s="590"/>
      <c r="H4" s="595">
        <f>+H2-H3</f>
        <v>0</v>
      </c>
      <c r="I4" s="595"/>
    </row>
    <row r="5" spans="1:16" x14ac:dyDescent="0.25">
      <c r="A5" s="119" t="s">
        <v>332</v>
      </c>
      <c r="B5" s="591"/>
      <c r="C5" s="592"/>
      <c r="D5" s="593"/>
      <c r="E5" s="590" t="s">
        <v>6</v>
      </c>
      <c r="F5" s="590"/>
      <c r="G5" s="590"/>
      <c r="H5" s="595"/>
      <c r="I5" s="595"/>
    </row>
    <row r="6" spans="1:16" x14ac:dyDescent="0.25">
      <c r="A6" s="210" t="s">
        <v>845</v>
      </c>
      <c r="B6" s="591">
        <f>ISEP!$B$7</f>
        <v>0</v>
      </c>
      <c r="C6" s="592"/>
      <c r="D6" s="593"/>
      <c r="E6" s="590" t="s">
        <v>7</v>
      </c>
      <c r="F6" s="590"/>
      <c r="G6" s="590"/>
      <c r="H6" s="595">
        <f>+H4+H5</f>
        <v>0</v>
      </c>
      <c r="I6" s="595"/>
    </row>
    <row r="7" spans="1:16" x14ac:dyDescent="0.25">
      <c r="A7" s="519" t="s">
        <v>46</v>
      </c>
      <c r="B7" s="519"/>
      <c r="C7" s="519"/>
      <c r="D7" s="519"/>
      <c r="E7" s="519"/>
      <c r="F7" s="519"/>
      <c r="G7" s="519"/>
      <c r="H7" s="519"/>
      <c r="I7" s="519"/>
    </row>
    <row r="8" spans="1:16" x14ac:dyDescent="0.25">
      <c r="A8" s="49" t="s">
        <v>42</v>
      </c>
      <c r="B8" s="68" t="s">
        <v>43</v>
      </c>
      <c r="C8" s="68" t="s">
        <v>19</v>
      </c>
      <c r="D8" s="598" t="s">
        <v>913</v>
      </c>
      <c r="E8" s="598"/>
      <c r="F8" s="598"/>
      <c r="G8" s="598"/>
      <c r="H8" s="598"/>
      <c r="I8" s="598"/>
    </row>
    <row r="9" spans="1:16" x14ac:dyDescent="0.25">
      <c r="A9" s="830" t="s">
        <v>873</v>
      </c>
      <c r="B9" s="830"/>
      <c r="C9" s="830"/>
      <c r="D9" s="598"/>
      <c r="E9" s="598"/>
      <c r="F9" s="598"/>
      <c r="G9" s="598"/>
      <c r="H9" s="598"/>
      <c r="I9" s="598"/>
    </row>
    <row r="10" spans="1:16" x14ac:dyDescent="0.25">
      <c r="A10" s="629" t="s">
        <v>58</v>
      </c>
      <c r="B10" s="629"/>
      <c r="C10" s="262">
        <f>SUM(B11:B19)</f>
        <v>0</v>
      </c>
      <c r="D10" s="543"/>
      <c r="E10" s="543"/>
      <c r="F10" s="543"/>
      <c r="G10" s="543"/>
      <c r="H10" s="543"/>
      <c r="I10" s="543"/>
    </row>
    <row r="11" spans="1:16" x14ac:dyDescent="0.25">
      <c r="A11" s="303"/>
      <c r="B11" s="225"/>
      <c r="C11" s="576"/>
      <c r="D11" s="543"/>
      <c r="E11" s="543"/>
      <c r="F11" s="543"/>
      <c r="G11" s="543"/>
      <c r="H11" s="543"/>
      <c r="I11" s="543"/>
    </row>
    <row r="12" spans="1:16" x14ac:dyDescent="0.25">
      <c r="A12" s="303"/>
      <c r="B12" s="225"/>
      <c r="C12" s="576"/>
      <c r="D12" s="543"/>
      <c r="E12" s="543"/>
      <c r="F12" s="543"/>
      <c r="G12" s="543"/>
      <c r="H12" s="543"/>
      <c r="I12" s="543"/>
    </row>
    <row r="13" spans="1:16" x14ac:dyDescent="0.25">
      <c r="A13" s="303"/>
      <c r="B13" s="225"/>
      <c r="C13" s="576"/>
      <c r="D13" s="543"/>
      <c r="E13" s="543"/>
      <c r="F13" s="543"/>
      <c r="G13" s="543"/>
      <c r="H13" s="543"/>
      <c r="I13" s="543"/>
    </row>
    <row r="14" spans="1:16" x14ac:dyDescent="0.25">
      <c r="A14" s="303"/>
      <c r="B14" s="225"/>
      <c r="C14" s="576"/>
      <c r="D14" s="543"/>
      <c r="E14" s="543"/>
      <c r="F14" s="543"/>
      <c r="G14" s="543"/>
      <c r="H14" s="543"/>
      <c r="I14" s="543"/>
    </row>
    <row r="15" spans="1:16" x14ac:dyDescent="0.25">
      <c r="A15" s="303"/>
      <c r="B15" s="225"/>
      <c r="C15" s="576"/>
      <c r="D15" s="543"/>
      <c r="E15" s="543"/>
      <c r="F15" s="543"/>
      <c r="G15" s="543"/>
      <c r="H15" s="543"/>
      <c r="I15" s="543"/>
    </row>
    <row r="16" spans="1:16" x14ac:dyDescent="0.25">
      <c r="A16" s="303"/>
      <c r="B16" s="225"/>
      <c r="C16" s="576"/>
      <c r="D16" s="543"/>
      <c r="E16" s="543"/>
      <c r="F16" s="543"/>
      <c r="G16" s="543"/>
      <c r="H16" s="543"/>
      <c r="I16" s="543"/>
    </row>
    <row r="17" spans="1:9" x14ac:dyDescent="0.25">
      <c r="A17" s="303"/>
      <c r="B17" s="4"/>
      <c r="C17" s="576"/>
      <c r="D17" s="543"/>
      <c r="E17" s="543"/>
      <c r="F17" s="543"/>
      <c r="G17" s="543"/>
      <c r="H17" s="543"/>
      <c r="I17" s="543"/>
    </row>
    <row r="18" spans="1:9" x14ac:dyDescent="0.25">
      <c r="A18" s="303"/>
      <c r="B18" s="4"/>
      <c r="C18" s="576"/>
      <c r="D18" s="543"/>
      <c r="E18" s="543"/>
      <c r="F18" s="543"/>
      <c r="G18" s="543"/>
      <c r="H18" s="543"/>
      <c r="I18" s="543"/>
    </row>
    <row r="19" spans="1:9" x14ac:dyDescent="0.25">
      <c r="A19" s="303"/>
      <c r="B19" s="4"/>
      <c r="C19" s="576"/>
      <c r="D19" s="543"/>
      <c r="E19" s="543"/>
      <c r="F19" s="543"/>
      <c r="G19" s="543"/>
      <c r="H19" s="543"/>
      <c r="I19" s="543"/>
    </row>
    <row r="20" spans="1:9" x14ac:dyDescent="0.25">
      <c r="A20" s="296" t="s">
        <v>28</v>
      </c>
      <c r="B20" s="264"/>
      <c r="C20" s="321">
        <f>+C10*B20</f>
        <v>0</v>
      </c>
      <c r="D20" s="596"/>
      <c r="E20" s="596"/>
      <c r="F20" s="596"/>
      <c r="G20" s="596"/>
      <c r="H20" s="596"/>
      <c r="I20" s="596"/>
    </row>
    <row r="21" spans="1:9" x14ac:dyDescent="0.25">
      <c r="A21" s="125"/>
      <c r="B21" s="128"/>
      <c r="C21" s="334"/>
      <c r="D21" s="596"/>
      <c r="E21" s="596"/>
      <c r="F21" s="596"/>
      <c r="G21" s="596"/>
      <c r="H21" s="596"/>
      <c r="I21" s="596"/>
    </row>
    <row r="22" spans="1:9" s="118" customFormat="1" ht="15" customHeight="1" x14ac:dyDescent="0.25">
      <c r="A22" s="828" t="s">
        <v>875</v>
      </c>
      <c r="B22" s="829"/>
      <c r="C22" s="262">
        <f>SUM(B23:B24)</f>
        <v>0</v>
      </c>
      <c r="D22" s="577"/>
      <c r="E22" s="578"/>
      <c r="F22" s="578"/>
      <c r="G22" s="578"/>
      <c r="H22" s="578"/>
      <c r="I22" s="579"/>
    </row>
    <row r="23" spans="1:9" s="118" customFormat="1" x14ac:dyDescent="0.25">
      <c r="A23" s="120"/>
      <c r="B23" s="302"/>
      <c r="C23" s="733"/>
      <c r="D23" s="580"/>
      <c r="E23" s="581"/>
      <c r="F23" s="581"/>
      <c r="G23" s="581"/>
      <c r="H23" s="581"/>
      <c r="I23" s="582"/>
    </row>
    <row r="24" spans="1:9" s="118" customFormat="1" x14ac:dyDescent="0.25">
      <c r="A24" s="120"/>
      <c r="B24" s="302"/>
      <c r="C24" s="713"/>
      <c r="D24" s="583"/>
      <c r="E24" s="584"/>
      <c r="F24" s="584"/>
      <c r="G24" s="584"/>
      <c r="H24" s="584"/>
      <c r="I24" s="585"/>
    </row>
    <row r="25" spans="1:9" x14ac:dyDescent="0.25">
      <c r="A25" s="510" t="s">
        <v>13</v>
      </c>
      <c r="B25" s="511"/>
      <c r="C25" s="262">
        <f>SUM(B26:B28)</f>
        <v>0</v>
      </c>
      <c r="D25" s="543"/>
      <c r="E25" s="543"/>
      <c r="F25" s="543"/>
      <c r="G25" s="543"/>
      <c r="H25" s="543"/>
      <c r="I25" s="543"/>
    </row>
    <row r="26" spans="1:9" x14ac:dyDescent="0.25">
      <c r="A26" s="92"/>
      <c r="B26" s="304"/>
      <c r="C26" s="576"/>
      <c r="D26" s="543"/>
      <c r="E26" s="543"/>
      <c r="F26" s="543"/>
      <c r="G26" s="543"/>
      <c r="H26" s="543"/>
      <c r="I26" s="543"/>
    </row>
    <row r="27" spans="1:9" x14ac:dyDescent="0.25">
      <c r="A27" s="329"/>
      <c r="B27" s="304"/>
      <c r="C27" s="576"/>
      <c r="D27" s="543"/>
      <c r="E27" s="543"/>
      <c r="F27" s="543"/>
      <c r="G27" s="543"/>
      <c r="H27" s="543"/>
      <c r="I27" s="543"/>
    </row>
    <row r="28" spans="1:9" x14ac:dyDescent="0.25">
      <c r="A28" s="7"/>
      <c r="B28" s="302"/>
      <c r="C28" s="576"/>
      <c r="D28" s="543"/>
      <c r="E28" s="543"/>
      <c r="F28" s="543"/>
      <c r="G28" s="543"/>
      <c r="H28" s="543"/>
      <c r="I28" s="543"/>
    </row>
    <row r="29" spans="1:9" x14ac:dyDescent="0.25">
      <c r="A29" s="510" t="s">
        <v>14</v>
      </c>
      <c r="B29" s="511"/>
      <c r="C29" s="321">
        <f>SUM(B30:B32)</f>
        <v>0</v>
      </c>
      <c r="D29" s="543"/>
      <c r="E29" s="543"/>
      <c r="F29" s="543"/>
      <c r="G29" s="543"/>
      <c r="H29" s="543"/>
      <c r="I29" s="543"/>
    </row>
    <row r="30" spans="1:9" x14ac:dyDescent="0.25">
      <c r="A30" s="7"/>
      <c r="B30" s="302"/>
      <c r="C30" s="827"/>
      <c r="D30" s="543"/>
      <c r="E30" s="543"/>
      <c r="F30" s="543"/>
      <c r="G30" s="543"/>
      <c r="H30" s="543"/>
      <c r="I30" s="543"/>
    </row>
    <row r="31" spans="1:9" x14ac:dyDescent="0.25">
      <c r="A31" s="7"/>
      <c r="B31" s="302"/>
      <c r="C31" s="827"/>
      <c r="D31" s="543"/>
      <c r="E31" s="543"/>
      <c r="F31" s="543"/>
      <c r="G31" s="543"/>
      <c r="H31" s="543"/>
      <c r="I31" s="543"/>
    </row>
    <row r="32" spans="1:9" x14ac:dyDescent="0.25">
      <c r="A32" s="7"/>
      <c r="B32" s="302"/>
      <c r="C32" s="827"/>
      <c r="D32" s="543"/>
      <c r="E32" s="543"/>
      <c r="F32" s="543"/>
      <c r="G32" s="543"/>
      <c r="H32" s="543"/>
      <c r="I32" s="543"/>
    </row>
    <row r="33" spans="1:9" x14ac:dyDescent="0.25">
      <c r="A33" s="711" t="s">
        <v>890</v>
      </c>
      <c r="B33" s="711"/>
      <c r="C33" s="711"/>
      <c r="D33" s="543"/>
      <c r="E33" s="543"/>
      <c r="F33" s="543"/>
      <c r="G33" s="543"/>
      <c r="H33" s="543"/>
      <c r="I33" s="543"/>
    </row>
    <row r="34" spans="1:9" x14ac:dyDescent="0.25">
      <c r="A34" s="506" t="s">
        <v>58</v>
      </c>
      <c r="B34" s="507"/>
      <c r="C34" s="324">
        <f>SUM(B35:B37)</f>
        <v>0</v>
      </c>
      <c r="D34" s="543"/>
      <c r="E34" s="543"/>
      <c r="F34" s="543"/>
      <c r="G34" s="543"/>
      <c r="H34" s="543"/>
      <c r="I34" s="543"/>
    </row>
    <row r="35" spans="1:9" x14ac:dyDescent="0.25">
      <c r="A35" s="5"/>
      <c r="B35" s="302"/>
      <c r="C35" s="575"/>
      <c r="D35" s="543"/>
      <c r="E35" s="543"/>
      <c r="F35" s="543"/>
      <c r="G35" s="543"/>
      <c r="H35" s="543"/>
      <c r="I35" s="543"/>
    </row>
    <row r="36" spans="1:9" x14ac:dyDescent="0.25">
      <c r="A36" s="5"/>
      <c r="B36" s="302"/>
      <c r="C36" s="575"/>
      <c r="D36" s="543"/>
      <c r="E36" s="543"/>
      <c r="F36" s="543"/>
      <c r="G36" s="543"/>
      <c r="H36" s="543"/>
      <c r="I36" s="543"/>
    </row>
    <row r="37" spans="1:9" x14ac:dyDescent="0.25">
      <c r="A37" s="5"/>
      <c r="B37" s="302"/>
      <c r="C37" s="575"/>
      <c r="D37" s="543"/>
      <c r="E37" s="543"/>
      <c r="F37" s="543"/>
      <c r="G37" s="543"/>
      <c r="H37" s="543"/>
      <c r="I37" s="543"/>
    </row>
    <row r="38" spans="1:9" x14ac:dyDescent="0.25">
      <c r="A38" s="296" t="s">
        <v>10</v>
      </c>
      <c r="B38" s="265"/>
      <c r="C38" s="312">
        <f>+C34*B38</f>
        <v>0</v>
      </c>
      <c r="D38" s="543"/>
      <c r="E38" s="543"/>
      <c r="F38" s="543"/>
      <c r="G38" s="543"/>
      <c r="H38" s="543"/>
      <c r="I38" s="543"/>
    </row>
    <row r="39" spans="1:9" x14ac:dyDescent="0.25">
      <c r="A39" s="313"/>
      <c r="B39" s="128"/>
      <c r="C39" s="325"/>
      <c r="D39" s="543"/>
      <c r="E39" s="543"/>
      <c r="F39" s="543"/>
      <c r="G39" s="543"/>
      <c r="H39" s="543"/>
      <c r="I39" s="543"/>
    </row>
    <row r="40" spans="1:9" s="78" customFormat="1" x14ac:dyDescent="0.25">
      <c r="A40" s="296" t="s">
        <v>13</v>
      </c>
      <c r="B40" s="305"/>
      <c r="C40" s="324">
        <f>SUM(B41:B42)</f>
        <v>0</v>
      </c>
      <c r="D40" s="566"/>
      <c r="E40" s="567"/>
      <c r="F40" s="567"/>
      <c r="G40" s="567"/>
      <c r="H40" s="567"/>
      <c r="I40" s="568"/>
    </row>
    <row r="41" spans="1:9" s="78" customFormat="1" x14ac:dyDescent="0.25">
      <c r="A41" s="313"/>
      <c r="B41" s="304"/>
      <c r="C41" s="562"/>
      <c r="D41" s="569"/>
      <c r="E41" s="570"/>
      <c r="F41" s="570"/>
      <c r="G41" s="570"/>
      <c r="H41" s="570"/>
      <c r="I41" s="571"/>
    </row>
    <row r="42" spans="1:9" s="78" customFormat="1" x14ac:dyDescent="0.25">
      <c r="A42" s="313"/>
      <c r="B42" s="304"/>
      <c r="C42" s="564"/>
      <c r="D42" s="572"/>
      <c r="E42" s="573"/>
      <c r="F42" s="573"/>
      <c r="G42" s="573"/>
      <c r="H42" s="573"/>
      <c r="I42" s="574"/>
    </row>
    <row r="43" spans="1:9" ht="15" customHeight="1" x14ac:dyDescent="0.25">
      <c r="A43" s="510" t="s">
        <v>875</v>
      </c>
      <c r="B43" s="511"/>
      <c r="C43" s="324">
        <f>SUM(B44:B46)</f>
        <v>0</v>
      </c>
      <c r="D43" s="565"/>
      <c r="E43" s="565"/>
      <c r="F43" s="565"/>
      <c r="G43" s="565"/>
      <c r="H43" s="565"/>
      <c r="I43" s="565"/>
    </row>
    <row r="44" spans="1:9" x14ac:dyDescent="0.25">
      <c r="A44" s="298"/>
      <c r="B44" s="304"/>
      <c r="C44" s="555"/>
      <c r="D44" s="565"/>
      <c r="E44" s="565"/>
      <c r="F44" s="565"/>
      <c r="G44" s="565"/>
      <c r="H44" s="565"/>
      <c r="I44" s="565"/>
    </row>
    <row r="45" spans="1:9" x14ac:dyDescent="0.25">
      <c r="A45" s="7"/>
      <c r="B45" s="302"/>
      <c r="C45" s="555"/>
      <c r="D45" s="565"/>
      <c r="E45" s="565"/>
      <c r="F45" s="565"/>
      <c r="G45" s="565"/>
      <c r="H45" s="565"/>
      <c r="I45" s="565"/>
    </row>
    <row r="46" spans="1:9" x14ac:dyDescent="0.25">
      <c r="A46" s="7"/>
      <c r="B46" s="302"/>
      <c r="C46" s="555"/>
      <c r="D46" s="565"/>
      <c r="E46" s="565"/>
      <c r="F46" s="565"/>
      <c r="G46" s="565"/>
      <c r="H46" s="565"/>
      <c r="I46" s="565"/>
    </row>
    <row r="47" spans="1:9" x14ac:dyDescent="0.25">
      <c r="A47" s="510" t="s">
        <v>876</v>
      </c>
      <c r="B47" s="511"/>
      <c r="C47" s="324">
        <f>SUM(B48:B49)</f>
        <v>0</v>
      </c>
      <c r="D47" s="565"/>
      <c r="E47" s="565"/>
      <c r="F47" s="565"/>
      <c r="G47" s="565"/>
      <c r="H47" s="565"/>
      <c r="I47" s="565"/>
    </row>
    <row r="48" spans="1:9" x14ac:dyDescent="0.25">
      <c r="A48" s="7"/>
      <c r="B48" s="302"/>
      <c r="C48" s="575"/>
      <c r="D48" s="565"/>
      <c r="E48" s="565"/>
      <c r="F48" s="565"/>
      <c r="G48" s="565"/>
      <c r="H48" s="565"/>
      <c r="I48" s="565"/>
    </row>
    <row r="49" spans="1:9" x14ac:dyDescent="0.25">
      <c r="A49" s="7"/>
      <c r="B49" s="302"/>
      <c r="C49" s="575"/>
      <c r="D49" s="565"/>
      <c r="E49" s="565"/>
      <c r="F49" s="565"/>
      <c r="G49" s="565"/>
      <c r="H49" s="565"/>
      <c r="I49" s="565"/>
    </row>
    <row r="50" spans="1:9" x14ac:dyDescent="0.25">
      <c r="A50" s="510" t="s">
        <v>14</v>
      </c>
      <c r="B50" s="511"/>
      <c r="C50" s="324">
        <f>SUM(B51:B52)</f>
        <v>0</v>
      </c>
      <c r="D50" s="565"/>
      <c r="E50" s="565"/>
      <c r="F50" s="565"/>
      <c r="G50" s="565"/>
      <c r="H50" s="565"/>
      <c r="I50" s="565"/>
    </row>
    <row r="51" spans="1:9" x14ac:dyDescent="0.25">
      <c r="A51" s="7"/>
      <c r="B51" s="302"/>
      <c r="C51" s="575"/>
      <c r="D51" s="565"/>
      <c r="E51" s="565"/>
      <c r="F51" s="565"/>
      <c r="G51" s="565"/>
      <c r="H51" s="565"/>
      <c r="I51" s="565"/>
    </row>
    <row r="52" spans="1:9" x14ac:dyDescent="0.25">
      <c r="A52" s="7"/>
      <c r="B52" s="302"/>
      <c r="C52" s="575"/>
      <c r="D52" s="565"/>
      <c r="E52" s="565"/>
      <c r="F52" s="565"/>
      <c r="G52" s="565"/>
      <c r="H52" s="565"/>
      <c r="I52" s="565"/>
    </row>
    <row r="53" spans="1:9" x14ac:dyDescent="0.25">
      <c r="A53" s="506" t="s">
        <v>29</v>
      </c>
      <c r="B53" s="507"/>
      <c r="C53" s="324">
        <f>SUM(B54:B56)</f>
        <v>0</v>
      </c>
      <c r="D53" s="565"/>
      <c r="E53" s="565"/>
      <c r="F53" s="565"/>
      <c r="G53" s="565"/>
      <c r="H53" s="565"/>
      <c r="I53" s="565"/>
    </row>
    <row r="54" spans="1:9" x14ac:dyDescent="0.25">
      <c r="A54" s="300"/>
      <c r="B54" s="304"/>
      <c r="C54" s="555"/>
      <c r="D54" s="565"/>
      <c r="E54" s="565"/>
      <c r="F54" s="565"/>
      <c r="G54" s="565"/>
      <c r="H54" s="565"/>
      <c r="I54" s="565"/>
    </row>
    <row r="55" spans="1:9" x14ac:dyDescent="0.25">
      <c r="A55" s="15"/>
      <c r="B55" s="314"/>
      <c r="C55" s="555"/>
      <c r="D55" s="565"/>
      <c r="E55" s="565"/>
      <c r="F55" s="565"/>
      <c r="G55" s="565"/>
      <c r="H55" s="565"/>
      <c r="I55" s="565"/>
    </row>
    <row r="56" spans="1:9" x14ac:dyDescent="0.25">
      <c r="A56" s="5"/>
      <c r="B56" s="302"/>
      <c r="C56" s="555"/>
      <c r="D56" s="565"/>
      <c r="E56" s="565"/>
      <c r="F56" s="565"/>
      <c r="G56" s="565"/>
      <c r="H56" s="565"/>
      <c r="I56" s="565"/>
    </row>
    <row r="57" spans="1:9" x14ac:dyDescent="0.25">
      <c r="A57" s="768" t="s">
        <v>30</v>
      </c>
      <c r="B57" s="768"/>
      <c r="C57" s="79">
        <f>+C10+C20+C21+C29+C34+C38+C43+C47+C50+C53+C40+C25</f>
        <v>0</v>
      </c>
      <c r="D57" s="504"/>
      <c r="E57" s="504"/>
      <c r="F57" s="504"/>
      <c r="G57" s="504"/>
      <c r="H57" s="504"/>
      <c r="I57" s="504"/>
    </row>
    <row r="58" spans="1:9" x14ac:dyDescent="0.25">
      <c r="A58" s="16" t="s">
        <v>31</v>
      </c>
      <c r="B58" s="13"/>
      <c r="C58" s="228">
        <f>+H6-C57</f>
        <v>0</v>
      </c>
      <c r="D58" s="504"/>
      <c r="E58" s="504"/>
      <c r="F58" s="504"/>
      <c r="G58" s="504"/>
      <c r="H58" s="504"/>
      <c r="I58" s="504"/>
    </row>
  </sheetData>
  <mergeCells count="54">
    <mergeCell ref="C41:C42"/>
    <mergeCell ref="D53:I56"/>
    <mergeCell ref="D57:I58"/>
    <mergeCell ref="C54:C56"/>
    <mergeCell ref="C44:C46"/>
    <mergeCell ref="C48:C49"/>
    <mergeCell ref="C51:C52"/>
    <mergeCell ref="D47:I49"/>
    <mergeCell ref="D50:I52"/>
    <mergeCell ref="C35:C37"/>
    <mergeCell ref="D29:I32"/>
    <mergeCell ref="D33:I33"/>
    <mergeCell ref="D34:I37"/>
    <mergeCell ref="D20:I21"/>
    <mergeCell ref="C23:C24"/>
    <mergeCell ref="D22:I24"/>
    <mergeCell ref="A57:B57"/>
    <mergeCell ref="A7:I7"/>
    <mergeCell ref="D10:I19"/>
    <mergeCell ref="H3:I3"/>
    <mergeCell ref="H4:I4"/>
    <mergeCell ref="H5:I5"/>
    <mergeCell ref="E3:G3"/>
    <mergeCell ref="E4:G4"/>
    <mergeCell ref="E5:G5"/>
    <mergeCell ref="B6:D6"/>
    <mergeCell ref="D38:I39"/>
    <mergeCell ref="D43:I46"/>
    <mergeCell ref="A33:C33"/>
    <mergeCell ref="C30:C32"/>
    <mergeCell ref="C26:C28"/>
    <mergeCell ref="D40:I42"/>
    <mergeCell ref="B5:D5"/>
    <mergeCell ref="A1:I1"/>
    <mergeCell ref="D25:I28"/>
    <mergeCell ref="D8:I9"/>
    <mergeCell ref="E6:G6"/>
    <mergeCell ref="H2:I2"/>
    <mergeCell ref="A9:C9"/>
    <mergeCell ref="B2:D2"/>
    <mergeCell ref="B3:D3"/>
    <mergeCell ref="B4:D4"/>
    <mergeCell ref="E2:G2"/>
    <mergeCell ref="H6:I6"/>
    <mergeCell ref="A10:B10"/>
    <mergeCell ref="C11:C19"/>
    <mergeCell ref="A22:B22"/>
    <mergeCell ref="A25:B25"/>
    <mergeCell ref="A53:B53"/>
    <mergeCell ref="A29:B29"/>
    <mergeCell ref="A34:B34"/>
    <mergeCell ref="A43:B43"/>
    <mergeCell ref="A47:B47"/>
    <mergeCell ref="A50:B50"/>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3" tint="0.39997558519241921"/>
  </sheetPr>
  <dimension ref="A1:L170"/>
  <sheetViews>
    <sheetView view="pageBreakPreview" zoomScaleNormal="100" zoomScaleSheetLayoutView="100" workbookViewId="0">
      <selection activeCell="D70" sqref="D70"/>
    </sheetView>
  </sheetViews>
  <sheetFormatPr defaultRowHeight="15" x14ac:dyDescent="0.25"/>
  <cols>
    <col min="1" max="1" width="105" customWidth="1"/>
    <col min="13" max="13" width="8.85546875" customWidth="1"/>
  </cols>
  <sheetData>
    <row r="1" spans="1:12" x14ac:dyDescent="0.25">
      <c r="A1" s="167" t="s">
        <v>300</v>
      </c>
      <c r="B1" s="64"/>
      <c r="C1" s="64"/>
      <c r="D1" s="64"/>
      <c r="E1" s="64"/>
      <c r="F1" s="64"/>
      <c r="G1" s="64"/>
      <c r="H1" s="64"/>
      <c r="I1" s="64"/>
      <c r="J1" s="64"/>
      <c r="K1" s="64"/>
      <c r="L1" s="102"/>
    </row>
    <row r="2" spans="1:12" ht="62.25" customHeight="1" x14ac:dyDescent="0.25">
      <c r="A2" s="168" t="s">
        <v>301</v>
      </c>
      <c r="B2" s="30"/>
      <c r="C2" s="30"/>
      <c r="D2" s="30"/>
      <c r="E2" s="30"/>
      <c r="F2" s="30"/>
      <c r="G2" s="30"/>
      <c r="H2" s="30"/>
      <c r="I2" s="30"/>
      <c r="J2" s="30"/>
      <c r="K2" s="30"/>
    </row>
    <row r="4" spans="1:12" ht="21.75" customHeight="1" x14ac:dyDescent="0.25">
      <c r="A4" s="174" t="s">
        <v>351</v>
      </c>
    </row>
    <row r="5" spans="1:12" ht="55.5" customHeight="1" x14ac:dyDescent="0.25">
      <c r="A5" s="175" t="s">
        <v>352</v>
      </c>
    </row>
    <row r="6" spans="1:12" ht="89.25" customHeight="1" x14ac:dyDescent="0.25">
      <c r="A6" s="160" t="s">
        <v>353</v>
      </c>
    </row>
    <row r="7" spans="1:12" ht="40.5" customHeight="1" x14ac:dyDescent="0.25">
      <c r="A7" s="176" t="s">
        <v>354</v>
      </c>
    </row>
    <row r="8" spans="1:12" x14ac:dyDescent="0.25">
      <c r="A8" s="166" t="s">
        <v>355</v>
      </c>
    </row>
    <row r="9" spans="1:12" x14ac:dyDescent="0.25">
      <c r="A9" s="169" t="s">
        <v>356</v>
      </c>
    </row>
    <row r="10" spans="1:12" x14ac:dyDescent="0.25">
      <c r="A10" s="169" t="s">
        <v>357</v>
      </c>
    </row>
    <row r="11" spans="1:12" ht="45" x14ac:dyDescent="0.25">
      <c r="A11" s="170" t="s">
        <v>358</v>
      </c>
    </row>
    <row r="12" spans="1:12" x14ac:dyDescent="0.25">
      <c r="A12" s="171" t="s">
        <v>359</v>
      </c>
    </row>
    <row r="13" spans="1:12" ht="45" x14ac:dyDescent="0.25">
      <c r="A13" s="172" t="s">
        <v>360</v>
      </c>
    </row>
    <row r="14" spans="1:12" ht="51.75" customHeight="1" x14ac:dyDescent="0.25">
      <c r="A14" s="172" t="s">
        <v>361</v>
      </c>
    </row>
    <row r="15" spans="1:12" ht="54.75" customHeight="1" x14ac:dyDescent="0.25">
      <c r="A15" s="172" t="s">
        <v>362</v>
      </c>
    </row>
    <row r="16" spans="1:12" ht="42" customHeight="1" x14ac:dyDescent="0.25">
      <c r="A16" s="176" t="s">
        <v>363</v>
      </c>
    </row>
    <row r="17" spans="1:1" ht="57" customHeight="1" x14ac:dyDescent="0.25">
      <c r="A17" s="160" t="s">
        <v>364</v>
      </c>
    </row>
    <row r="18" spans="1:1" ht="69" customHeight="1" x14ac:dyDescent="0.25">
      <c r="A18" s="176" t="s">
        <v>893</v>
      </c>
    </row>
    <row r="19" spans="1:1" ht="86.25" customHeight="1" x14ac:dyDescent="0.25">
      <c r="A19" s="160" t="s">
        <v>365</v>
      </c>
    </row>
    <row r="20" spans="1:1" ht="41.25" customHeight="1" x14ac:dyDescent="0.25">
      <c r="A20" s="176" t="s">
        <v>366</v>
      </c>
    </row>
    <row r="21" spans="1:1" ht="30" x14ac:dyDescent="0.25">
      <c r="A21" s="160" t="s">
        <v>367</v>
      </c>
    </row>
    <row r="22" spans="1:1" ht="30" x14ac:dyDescent="0.25">
      <c r="A22" s="160" t="s">
        <v>368</v>
      </c>
    </row>
    <row r="23" spans="1:1" ht="17.25" customHeight="1" x14ac:dyDescent="0.25">
      <c r="A23" s="160" t="s">
        <v>369</v>
      </c>
    </row>
    <row r="24" spans="1:1" ht="30" x14ac:dyDescent="0.25">
      <c r="A24" s="160" t="s">
        <v>370</v>
      </c>
    </row>
    <row r="25" spans="1:1" ht="56.25" customHeight="1" x14ac:dyDescent="0.25">
      <c r="A25" s="160" t="s">
        <v>371</v>
      </c>
    </row>
    <row r="26" spans="1:1" ht="40.5" customHeight="1" x14ac:dyDescent="0.25">
      <c r="A26" s="176" t="s">
        <v>372</v>
      </c>
    </row>
    <row r="27" spans="1:1" ht="85.5" customHeight="1" x14ac:dyDescent="0.25">
      <c r="A27" s="160" t="s">
        <v>373</v>
      </c>
    </row>
    <row r="28" spans="1:1" ht="41.25" customHeight="1" x14ac:dyDescent="0.25">
      <c r="A28" s="176" t="s">
        <v>374</v>
      </c>
    </row>
    <row r="29" spans="1:1" x14ac:dyDescent="0.25">
      <c r="A29" s="160" t="s">
        <v>355</v>
      </c>
    </row>
    <row r="30" spans="1:1" ht="30" x14ac:dyDescent="0.25">
      <c r="A30" s="160" t="s">
        <v>375</v>
      </c>
    </row>
    <row r="31" spans="1:1" ht="39.75" customHeight="1" x14ac:dyDescent="0.25">
      <c r="A31" s="160" t="s">
        <v>376</v>
      </c>
    </row>
    <row r="32" spans="1:1" ht="41.25" customHeight="1" x14ac:dyDescent="0.25">
      <c r="A32" s="176" t="s">
        <v>377</v>
      </c>
    </row>
    <row r="33" spans="1:1" ht="30" x14ac:dyDescent="0.25">
      <c r="A33" s="160" t="s">
        <v>378</v>
      </c>
    </row>
    <row r="34" spans="1:1" ht="30" x14ac:dyDescent="0.25">
      <c r="A34" s="160" t="s">
        <v>379</v>
      </c>
    </row>
    <row r="35" spans="1:1" x14ac:dyDescent="0.25">
      <c r="A35" s="160" t="s">
        <v>380</v>
      </c>
    </row>
    <row r="36" spans="1:1" ht="45" x14ac:dyDescent="0.25">
      <c r="A36" s="160" t="s">
        <v>381</v>
      </c>
    </row>
    <row r="37" spans="1:1" x14ac:dyDescent="0.25">
      <c r="A37" s="160" t="s">
        <v>382</v>
      </c>
    </row>
    <row r="38" spans="1:1" x14ac:dyDescent="0.25">
      <c r="A38" s="160" t="s">
        <v>383</v>
      </c>
    </row>
    <row r="39" spans="1:1" ht="60" x14ac:dyDescent="0.25">
      <c r="A39" s="160" t="s">
        <v>384</v>
      </c>
    </row>
    <row r="40" spans="1:1" ht="30" x14ac:dyDescent="0.25">
      <c r="A40" s="160" t="s">
        <v>385</v>
      </c>
    </row>
    <row r="41" spans="1:1" ht="45" x14ac:dyDescent="0.25">
      <c r="A41" s="160" t="s">
        <v>386</v>
      </c>
    </row>
    <row r="42" spans="1:1" ht="42" customHeight="1" x14ac:dyDescent="0.25">
      <c r="A42" s="160" t="s">
        <v>387</v>
      </c>
    </row>
    <row r="43" spans="1:1" ht="42.75" customHeight="1" x14ac:dyDescent="0.25">
      <c r="A43" s="176" t="s">
        <v>388</v>
      </c>
    </row>
    <row r="44" spans="1:1" x14ac:dyDescent="0.25">
      <c r="A44" s="160" t="s">
        <v>355</v>
      </c>
    </row>
    <row r="45" spans="1:1" x14ac:dyDescent="0.25">
      <c r="A45" s="160" t="s">
        <v>389</v>
      </c>
    </row>
    <row r="46" spans="1:1" x14ac:dyDescent="0.25">
      <c r="A46" s="160" t="s">
        <v>390</v>
      </c>
    </row>
    <row r="47" spans="1:1" ht="30" x14ac:dyDescent="0.25">
      <c r="A47" s="160" t="s">
        <v>391</v>
      </c>
    </row>
    <row r="48" spans="1:1" ht="132.75" customHeight="1" x14ac:dyDescent="0.25">
      <c r="A48" s="160" t="s">
        <v>392</v>
      </c>
    </row>
    <row r="49" spans="1:1" ht="22.5" customHeight="1" x14ac:dyDescent="0.25">
      <c r="A49" s="176" t="s">
        <v>393</v>
      </c>
    </row>
    <row r="50" spans="1:1" ht="117" customHeight="1" x14ac:dyDescent="0.25">
      <c r="A50" s="160" t="s">
        <v>394</v>
      </c>
    </row>
    <row r="51" spans="1:1" ht="40.5" customHeight="1" x14ac:dyDescent="0.25">
      <c r="A51" s="176" t="s">
        <v>395</v>
      </c>
    </row>
    <row r="52" spans="1:1" ht="30" x14ac:dyDescent="0.25">
      <c r="A52" s="160" t="s">
        <v>396</v>
      </c>
    </row>
    <row r="53" spans="1:1" ht="45" x14ac:dyDescent="0.25">
      <c r="A53" s="160" t="s">
        <v>397</v>
      </c>
    </row>
    <row r="54" spans="1:1" ht="30" x14ac:dyDescent="0.25">
      <c r="A54" s="160" t="s">
        <v>398</v>
      </c>
    </row>
    <row r="55" spans="1:1" ht="30" x14ac:dyDescent="0.25">
      <c r="A55" s="160" t="s">
        <v>399</v>
      </c>
    </row>
    <row r="56" spans="1:1" x14ac:dyDescent="0.25">
      <c r="A56" s="160" t="s">
        <v>400</v>
      </c>
    </row>
    <row r="57" spans="1:1" ht="30" x14ac:dyDescent="0.25">
      <c r="A57" s="160" t="s">
        <v>401</v>
      </c>
    </row>
    <row r="58" spans="1:1" ht="100.5" customHeight="1" x14ac:dyDescent="0.25">
      <c r="A58" s="160" t="s">
        <v>402</v>
      </c>
    </row>
    <row r="59" spans="1:1" ht="54.75" customHeight="1" x14ac:dyDescent="0.25">
      <c r="A59" s="176" t="s">
        <v>403</v>
      </c>
    </row>
    <row r="60" spans="1:1" ht="102" customHeight="1" x14ac:dyDescent="0.25">
      <c r="A60" s="160" t="s">
        <v>404</v>
      </c>
    </row>
    <row r="61" spans="1:1" ht="41.25" customHeight="1" x14ac:dyDescent="0.25">
      <c r="A61" s="176" t="s">
        <v>405</v>
      </c>
    </row>
    <row r="62" spans="1:1" x14ac:dyDescent="0.25">
      <c r="A62" s="160" t="s">
        <v>355</v>
      </c>
    </row>
    <row r="63" spans="1:1" ht="45" x14ac:dyDescent="0.25">
      <c r="A63" s="177" t="s">
        <v>406</v>
      </c>
    </row>
    <row r="64" spans="1:1" ht="30" x14ac:dyDescent="0.25">
      <c r="A64" s="160" t="s">
        <v>407</v>
      </c>
    </row>
    <row r="65" spans="1:1" ht="39" customHeight="1" x14ac:dyDescent="0.25">
      <c r="A65" s="176" t="s">
        <v>408</v>
      </c>
    </row>
    <row r="66" spans="1:1" ht="87.75" customHeight="1" x14ac:dyDescent="0.25">
      <c r="A66" s="160" t="s">
        <v>409</v>
      </c>
    </row>
    <row r="67" spans="1:1" ht="40.5" customHeight="1" x14ac:dyDescent="0.25">
      <c r="A67" s="176" t="s">
        <v>410</v>
      </c>
    </row>
    <row r="68" spans="1:1" ht="30" x14ac:dyDescent="0.25">
      <c r="A68" s="160" t="s">
        <v>411</v>
      </c>
    </row>
    <row r="69" spans="1:1" ht="30" x14ac:dyDescent="0.25">
      <c r="A69" s="160" t="s">
        <v>412</v>
      </c>
    </row>
    <row r="70" spans="1:1" ht="24.75" customHeight="1" x14ac:dyDescent="0.25">
      <c r="A70" s="163" t="s">
        <v>413</v>
      </c>
    </row>
    <row r="71" spans="1:1" ht="72.75" customHeight="1" x14ac:dyDescent="0.25">
      <c r="A71" s="176" t="s">
        <v>414</v>
      </c>
    </row>
    <row r="72" spans="1:1" ht="134.25" customHeight="1" x14ac:dyDescent="0.25">
      <c r="A72" s="160" t="s">
        <v>415</v>
      </c>
    </row>
    <row r="73" spans="1:1" ht="42" customHeight="1" x14ac:dyDescent="0.25">
      <c r="A73" s="176" t="s">
        <v>416</v>
      </c>
    </row>
    <row r="74" spans="1:1" ht="90" x14ac:dyDescent="0.25">
      <c r="A74" s="160" t="s">
        <v>417</v>
      </c>
    </row>
    <row r="75" spans="1:1" x14ac:dyDescent="0.25">
      <c r="A75" s="163"/>
    </row>
    <row r="76" spans="1:1" x14ac:dyDescent="0.25">
      <c r="A76" s="163"/>
    </row>
    <row r="77" spans="1:1" x14ac:dyDescent="0.25">
      <c r="A77" s="163"/>
    </row>
    <row r="78" spans="1:1" x14ac:dyDescent="0.25">
      <c r="A78" s="163"/>
    </row>
    <row r="79" spans="1:1" x14ac:dyDescent="0.25">
      <c r="A79" s="163"/>
    </row>
    <row r="80" spans="1:1" x14ac:dyDescent="0.25">
      <c r="A80" s="163"/>
    </row>
    <row r="81" spans="1:1" x14ac:dyDescent="0.25">
      <c r="A81" s="163"/>
    </row>
    <row r="82" spans="1:1" x14ac:dyDescent="0.25">
      <c r="A82" s="163"/>
    </row>
    <row r="83" spans="1:1" x14ac:dyDescent="0.25">
      <c r="A83" s="163"/>
    </row>
    <row r="84" spans="1:1" x14ac:dyDescent="0.25">
      <c r="A84" s="163"/>
    </row>
    <row r="85" spans="1:1" x14ac:dyDescent="0.25">
      <c r="A85" s="163"/>
    </row>
    <row r="86" spans="1:1" x14ac:dyDescent="0.25">
      <c r="A86" s="163"/>
    </row>
    <row r="87" spans="1:1" x14ac:dyDescent="0.25">
      <c r="A87" s="163"/>
    </row>
    <row r="88" spans="1:1" x14ac:dyDescent="0.25">
      <c r="A88" s="163"/>
    </row>
    <row r="89" spans="1:1" x14ac:dyDescent="0.25">
      <c r="A89" s="163"/>
    </row>
    <row r="90" spans="1:1" x14ac:dyDescent="0.25">
      <c r="A90" s="163"/>
    </row>
    <row r="91" spans="1:1" x14ac:dyDescent="0.25">
      <c r="A91" s="163"/>
    </row>
    <row r="92" spans="1:1" x14ac:dyDescent="0.25">
      <c r="A92" s="163"/>
    </row>
    <row r="93" spans="1:1" x14ac:dyDescent="0.25">
      <c r="A93" s="163"/>
    </row>
    <row r="94" spans="1:1" x14ac:dyDescent="0.25">
      <c r="A94" s="163"/>
    </row>
    <row r="95" spans="1:1" x14ac:dyDescent="0.25">
      <c r="A95" s="163"/>
    </row>
    <row r="96" spans="1:1" x14ac:dyDescent="0.25">
      <c r="A96" s="163"/>
    </row>
    <row r="97" spans="1:1" x14ac:dyDescent="0.25">
      <c r="A97" s="163"/>
    </row>
    <row r="98" spans="1:1" x14ac:dyDescent="0.25">
      <c r="A98" s="163"/>
    </row>
    <row r="99" spans="1:1" x14ac:dyDescent="0.25">
      <c r="A99" s="163"/>
    </row>
    <row r="100" spans="1:1" x14ac:dyDescent="0.25">
      <c r="A100" s="163"/>
    </row>
    <row r="101" spans="1:1" x14ac:dyDescent="0.25">
      <c r="A101" s="163"/>
    </row>
    <row r="102" spans="1:1" x14ac:dyDescent="0.25">
      <c r="A102" s="163"/>
    </row>
    <row r="103" spans="1:1" x14ac:dyDescent="0.25">
      <c r="A103" s="163"/>
    </row>
    <row r="104" spans="1:1" x14ac:dyDescent="0.25">
      <c r="A104" s="163"/>
    </row>
    <row r="105" spans="1:1" x14ac:dyDescent="0.25">
      <c r="A105" s="163"/>
    </row>
    <row r="106" spans="1:1" x14ac:dyDescent="0.25">
      <c r="A106" s="163"/>
    </row>
    <row r="107" spans="1:1" x14ac:dyDescent="0.25">
      <c r="A107" s="163"/>
    </row>
    <row r="108" spans="1:1" x14ac:dyDescent="0.25">
      <c r="A108" s="163"/>
    </row>
    <row r="109" spans="1:1" x14ac:dyDescent="0.25">
      <c r="A109" s="163"/>
    </row>
    <row r="110" spans="1:1" x14ac:dyDescent="0.25">
      <c r="A110" s="163"/>
    </row>
    <row r="111" spans="1:1" x14ac:dyDescent="0.25">
      <c r="A111" s="163"/>
    </row>
    <row r="112" spans="1:1" x14ac:dyDescent="0.25">
      <c r="A112" s="163"/>
    </row>
    <row r="113" spans="1:1" x14ac:dyDescent="0.25">
      <c r="A113" s="163"/>
    </row>
    <row r="114" spans="1:1" x14ac:dyDescent="0.25">
      <c r="A114" s="163"/>
    </row>
    <row r="115" spans="1:1" x14ac:dyDescent="0.25">
      <c r="A115" s="163"/>
    </row>
    <row r="116" spans="1:1" x14ac:dyDescent="0.25">
      <c r="A116" s="163"/>
    </row>
    <row r="117" spans="1:1" x14ac:dyDescent="0.25">
      <c r="A117" s="163"/>
    </row>
    <row r="118" spans="1:1" x14ac:dyDescent="0.25">
      <c r="A118" s="163"/>
    </row>
    <row r="119" spans="1:1" x14ac:dyDescent="0.25">
      <c r="A119" s="163"/>
    </row>
    <row r="120" spans="1:1" x14ac:dyDescent="0.25">
      <c r="A120" s="163"/>
    </row>
    <row r="121" spans="1:1" x14ac:dyDescent="0.25">
      <c r="A121" s="163"/>
    </row>
    <row r="122" spans="1:1" x14ac:dyDescent="0.25">
      <c r="A122" s="163"/>
    </row>
    <row r="123" spans="1:1" x14ac:dyDescent="0.25">
      <c r="A123" s="163"/>
    </row>
    <row r="124" spans="1:1" x14ac:dyDescent="0.25">
      <c r="A124" s="163"/>
    </row>
    <row r="125" spans="1:1" x14ac:dyDescent="0.25">
      <c r="A125" s="163"/>
    </row>
    <row r="126" spans="1:1" x14ac:dyDescent="0.25">
      <c r="A126" s="163"/>
    </row>
    <row r="127" spans="1:1" x14ac:dyDescent="0.25">
      <c r="A127" s="163"/>
    </row>
    <row r="128" spans="1:1" x14ac:dyDescent="0.25">
      <c r="A128" s="163"/>
    </row>
    <row r="129" spans="1:1" x14ac:dyDescent="0.25">
      <c r="A129" s="163"/>
    </row>
    <row r="130" spans="1:1" x14ac:dyDescent="0.25">
      <c r="A130" s="163"/>
    </row>
    <row r="131" spans="1:1" x14ac:dyDescent="0.25">
      <c r="A131" s="163"/>
    </row>
    <row r="132" spans="1:1" x14ac:dyDescent="0.25">
      <c r="A132" s="163"/>
    </row>
    <row r="133" spans="1:1" x14ac:dyDescent="0.25">
      <c r="A133" s="163"/>
    </row>
    <row r="134" spans="1:1" x14ac:dyDescent="0.25">
      <c r="A134" s="163"/>
    </row>
    <row r="135" spans="1:1" x14ac:dyDescent="0.25">
      <c r="A135" s="163"/>
    </row>
    <row r="136" spans="1:1" x14ac:dyDescent="0.25">
      <c r="A136" s="163"/>
    </row>
    <row r="137" spans="1:1" x14ac:dyDescent="0.25">
      <c r="A137" s="163"/>
    </row>
    <row r="138" spans="1:1" x14ac:dyDescent="0.25">
      <c r="A138" s="163"/>
    </row>
    <row r="139" spans="1:1" x14ac:dyDescent="0.25">
      <c r="A139" s="163"/>
    </row>
    <row r="140" spans="1:1" x14ac:dyDescent="0.25">
      <c r="A140" s="163"/>
    </row>
    <row r="141" spans="1:1" x14ac:dyDescent="0.25">
      <c r="A141" s="163"/>
    </row>
    <row r="142" spans="1:1" x14ac:dyDescent="0.25">
      <c r="A142" s="163"/>
    </row>
    <row r="143" spans="1:1" x14ac:dyDescent="0.25">
      <c r="A143" s="163"/>
    </row>
    <row r="144" spans="1:1" x14ac:dyDescent="0.25">
      <c r="A144" s="163"/>
    </row>
    <row r="145" spans="1:1" x14ac:dyDescent="0.25">
      <c r="A145" s="163"/>
    </row>
    <row r="146" spans="1:1" x14ac:dyDescent="0.25">
      <c r="A146" s="163"/>
    </row>
    <row r="147" spans="1:1" x14ac:dyDescent="0.25">
      <c r="A147" s="163"/>
    </row>
    <row r="148" spans="1:1" x14ac:dyDescent="0.25">
      <c r="A148" s="163"/>
    </row>
    <row r="149" spans="1:1" x14ac:dyDescent="0.25">
      <c r="A149" s="163"/>
    </row>
    <row r="150" spans="1:1" x14ac:dyDescent="0.25">
      <c r="A150" s="163"/>
    </row>
    <row r="151" spans="1:1" x14ac:dyDescent="0.25">
      <c r="A151" s="163"/>
    </row>
    <row r="152" spans="1:1" x14ac:dyDescent="0.25">
      <c r="A152" s="163"/>
    </row>
    <row r="153" spans="1:1" x14ac:dyDescent="0.25">
      <c r="A153" s="163"/>
    </row>
    <row r="154" spans="1:1" x14ac:dyDescent="0.25">
      <c r="A154" s="163"/>
    </row>
    <row r="155" spans="1:1" x14ac:dyDescent="0.25">
      <c r="A155" s="163"/>
    </row>
    <row r="156" spans="1:1" x14ac:dyDescent="0.25">
      <c r="A156" s="163"/>
    </row>
    <row r="157" spans="1:1" x14ac:dyDescent="0.25">
      <c r="A157" s="163"/>
    </row>
    <row r="158" spans="1:1" x14ac:dyDescent="0.25">
      <c r="A158" s="163"/>
    </row>
    <row r="159" spans="1:1" x14ac:dyDescent="0.25">
      <c r="A159" s="163"/>
    </row>
    <row r="160" spans="1:1" x14ac:dyDescent="0.25">
      <c r="A160" s="163"/>
    </row>
    <row r="161" spans="1:1" x14ac:dyDescent="0.25">
      <c r="A161" s="163"/>
    </row>
    <row r="162" spans="1:1" x14ac:dyDescent="0.25">
      <c r="A162" s="163"/>
    </row>
    <row r="163" spans="1:1" x14ac:dyDescent="0.25">
      <c r="A163" s="163"/>
    </row>
    <row r="164" spans="1:1" x14ac:dyDescent="0.25">
      <c r="A164" s="163"/>
    </row>
    <row r="165" spans="1:1" x14ac:dyDescent="0.25">
      <c r="A165" s="163"/>
    </row>
    <row r="166" spans="1:1" x14ac:dyDescent="0.25">
      <c r="A166" s="163"/>
    </row>
    <row r="167" spans="1:1" x14ac:dyDescent="0.25">
      <c r="A167" s="163"/>
    </row>
    <row r="168" spans="1:1" x14ac:dyDescent="0.25">
      <c r="A168" s="163"/>
    </row>
    <row r="169" spans="1:1" x14ac:dyDescent="0.25">
      <c r="A169" s="163"/>
    </row>
    <row r="170" spans="1:1" x14ac:dyDescent="0.25">
      <c r="A170" s="163"/>
    </row>
  </sheetData>
  <hyperlinks>
    <hyperlink ref="A1" r:id="rId1"/>
  </hyperlinks>
  <pageMargins left="0.3" right="0.3" top="1" bottom="0.75" header="0.3" footer="0.3"/>
  <pageSetup scale="76" fitToHeight="0" orientation="portrait" r:id="rId2"/>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6"/>
  </sheetPr>
  <dimension ref="A1:I59"/>
  <sheetViews>
    <sheetView view="pageBreakPreview" zoomScaleNormal="100" zoomScaleSheetLayoutView="100" workbookViewId="0">
      <selection activeCell="D70" sqref="D70"/>
    </sheetView>
  </sheetViews>
  <sheetFormatPr defaultRowHeight="15" x14ac:dyDescent="0.25"/>
  <cols>
    <col min="1" max="1" width="29.140625" style="1" customWidth="1"/>
    <col min="2" max="2" width="15" style="1" customWidth="1"/>
    <col min="3" max="3" width="14.42578125" style="1" customWidth="1"/>
    <col min="4" max="4" width="15.140625" style="1" customWidth="1"/>
    <col min="5" max="5" width="15" style="1" customWidth="1"/>
    <col min="6" max="6" width="14.140625" style="1" customWidth="1"/>
    <col min="7" max="8" width="7.140625" style="1" customWidth="1"/>
    <col min="9" max="9" width="10.5703125" style="1" customWidth="1"/>
    <col min="10" max="16384" width="9.140625" style="1"/>
  </cols>
  <sheetData>
    <row r="1" spans="1:9" ht="18.75" x14ac:dyDescent="0.25">
      <c r="A1" s="628" t="s">
        <v>865</v>
      </c>
      <c r="B1" s="628"/>
      <c r="C1" s="628"/>
      <c r="D1" s="628"/>
      <c r="E1" s="628"/>
      <c r="F1" s="628"/>
      <c r="G1" s="628"/>
      <c r="H1" s="628"/>
      <c r="I1" s="628"/>
    </row>
    <row r="2" spans="1:9" x14ac:dyDescent="0.25">
      <c r="A2" s="209" t="s">
        <v>1</v>
      </c>
      <c r="B2" s="591">
        <f>+ISEP!B3</f>
        <v>0</v>
      </c>
      <c r="C2" s="592"/>
      <c r="D2" s="593"/>
      <c r="E2" s="594" t="s">
        <v>3</v>
      </c>
      <c r="F2" s="594"/>
      <c r="G2" s="594"/>
      <c r="H2" s="595"/>
      <c r="I2" s="595"/>
    </row>
    <row r="3" spans="1:9" x14ac:dyDescent="0.25">
      <c r="A3" s="209" t="s">
        <v>2</v>
      </c>
      <c r="B3" s="591">
        <f>+ISEP!B4</f>
        <v>0</v>
      </c>
      <c r="C3" s="592"/>
      <c r="D3" s="593"/>
      <c r="E3" s="590" t="s">
        <v>4</v>
      </c>
      <c r="F3" s="590"/>
      <c r="G3" s="590"/>
      <c r="H3" s="595"/>
      <c r="I3" s="595"/>
    </row>
    <row r="4" spans="1:9" ht="15" customHeight="1" x14ac:dyDescent="0.25">
      <c r="A4" s="209" t="s">
        <v>331</v>
      </c>
      <c r="B4" s="591"/>
      <c r="C4" s="592"/>
      <c r="D4" s="593"/>
      <c r="E4" s="590" t="s">
        <v>5</v>
      </c>
      <c r="F4" s="590"/>
      <c r="G4" s="590"/>
      <c r="H4" s="595">
        <f>+H2-H3</f>
        <v>0</v>
      </c>
      <c r="I4" s="595"/>
    </row>
    <row r="5" spans="1:9" x14ac:dyDescent="0.25">
      <c r="A5" s="119" t="s">
        <v>332</v>
      </c>
      <c r="B5" s="591"/>
      <c r="C5" s="592"/>
      <c r="D5" s="593"/>
      <c r="E5" s="590" t="s">
        <v>6</v>
      </c>
      <c r="F5" s="590"/>
      <c r="G5" s="590"/>
      <c r="H5" s="595"/>
      <c r="I5" s="595"/>
    </row>
    <row r="6" spans="1:9" x14ac:dyDescent="0.25">
      <c r="A6" s="210" t="s">
        <v>861</v>
      </c>
      <c r="B6" s="591">
        <f>ISEP!$B$7</f>
        <v>0</v>
      </c>
      <c r="C6" s="592"/>
      <c r="D6" s="593"/>
      <c r="E6" s="590" t="s">
        <v>7</v>
      </c>
      <c r="F6" s="590"/>
      <c r="G6" s="590"/>
      <c r="H6" s="595">
        <f>+H4+H5</f>
        <v>0</v>
      </c>
      <c r="I6" s="595"/>
    </row>
    <row r="7" spans="1:9" x14ac:dyDescent="0.25">
      <c r="A7" s="519" t="s">
        <v>46</v>
      </c>
      <c r="B7" s="519"/>
      <c r="C7" s="519"/>
      <c r="D7" s="519"/>
      <c r="E7" s="519"/>
      <c r="F7" s="519"/>
      <c r="G7" s="519"/>
      <c r="H7" s="519"/>
      <c r="I7" s="519"/>
    </row>
    <row r="8" spans="1:9" x14ac:dyDescent="0.25">
      <c r="A8" s="49" t="s">
        <v>42</v>
      </c>
      <c r="B8" s="68" t="s">
        <v>43</v>
      </c>
      <c r="C8" s="68" t="s">
        <v>19</v>
      </c>
      <c r="D8" s="598" t="s">
        <v>913</v>
      </c>
      <c r="E8" s="598"/>
      <c r="F8" s="598"/>
      <c r="G8" s="598"/>
      <c r="H8" s="598"/>
      <c r="I8" s="598"/>
    </row>
    <row r="9" spans="1:9" x14ac:dyDescent="0.25">
      <c r="A9" s="556" t="s">
        <v>873</v>
      </c>
      <c r="B9" s="557"/>
      <c r="C9" s="558"/>
      <c r="D9" s="598"/>
      <c r="E9" s="598"/>
      <c r="F9" s="598"/>
      <c r="G9" s="598"/>
      <c r="H9" s="598"/>
      <c r="I9" s="598"/>
    </row>
    <row r="10" spans="1:9" x14ac:dyDescent="0.25">
      <c r="A10" s="629" t="s">
        <v>58</v>
      </c>
      <c r="B10" s="629"/>
      <c r="C10" s="124">
        <f>SUM(B11:B19)</f>
        <v>0</v>
      </c>
      <c r="D10" s="543"/>
      <c r="E10" s="543"/>
      <c r="F10" s="543"/>
      <c r="G10" s="543"/>
      <c r="H10" s="543"/>
      <c r="I10" s="543"/>
    </row>
    <row r="11" spans="1:9" x14ac:dyDescent="0.25">
      <c r="A11" s="303"/>
      <c r="B11" s="225"/>
      <c r="C11" s="576"/>
      <c r="D11" s="543"/>
      <c r="E11" s="543"/>
      <c r="F11" s="543"/>
      <c r="G11" s="543"/>
      <c r="H11" s="543"/>
      <c r="I11" s="543"/>
    </row>
    <row r="12" spans="1:9" x14ac:dyDescent="0.25">
      <c r="A12" s="303"/>
      <c r="B12" s="225"/>
      <c r="C12" s="576"/>
      <c r="D12" s="543"/>
      <c r="E12" s="543"/>
      <c r="F12" s="543"/>
      <c r="G12" s="543"/>
      <c r="H12" s="543"/>
      <c r="I12" s="543"/>
    </row>
    <row r="13" spans="1:9" x14ac:dyDescent="0.25">
      <c r="A13" s="303"/>
      <c r="B13" s="225"/>
      <c r="C13" s="576"/>
      <c r="D13" s="543"/>
      <c r="E13" s="543"/>
      <c r="F13" s="543"/>
      <c r="G13" s="543"/>
      <c r="H13" s="543"/>
      <c r="I13" s="543"/>
    </row>
    <row r="14" spans="1:9" x14ac:dyDescent="0.25">
      <c r="A14" s="303"/>
      <c r="B14" s="225"/>
      <c r="C14" s="576"/>
      <c r="D14" s="543"/>
      <c r="E14" s="543"/>
      <c r="F14" s="543"/>
      <c r="G14" s="543"/>
      <c r="H14" s="543"/>
      <c r="I14" s="543"/>
    </row>
    <row r="15" spans="1:9" x14ac:dyDescent="0.25">
      <c r="A15" s="303"/>
      <c r="B15" s="4"/>
      <c r="C15" s="576"/>
      <c r="D15" s="543"/>
      <c r="E15" s="543"/>
      <c r="F15" s="543"/>
      <c r="G15" s="543"/>
      <c r="H15" s="543"/>
      <c r="I15" s="543"/>
    </row>
    <row r="16" spans="1:9" x14ac:dyDescent="0.25">
      <c r="A16" s="303"/>
      <c r="B16" s="4"/>
      <c r="C16" s="576"/>
      <c r="D16" s="543"/>
      <c r="E16" s="543"/>
      <c r="F16" s="543"/>
      <c r="G16" s="543"/>
      <c r="H16" s="543"/>
      <c r="I16" s="543"/>
    </row>
    <row r="17" spans="1:9" x14ac:dyDescent="0.25">
      <c r="A17" s="303"/>
      <c r="B17" s="4"/>
      <c r="C17" s="576"/>
      <c r="D17" s="543"/>
      <c r="E17" s="543"/>
      <c r="F17" s="543"/>
      <c r="G17" s="543"/>
      <c r="H17" s="543"/>
      <c r="I17" s="543"/>
    </row>
    <row r="18" spans="1:9" x14ac:dyDescent="0.25">
      <c r="A18" s="303"/>
      <c r="B18" s="4"/>
      <c r="C18" s="576"/>
      <c r="D18" s="543"/>
      <c r="E18" s="543"/>
      <c r="F18" s="543"/>
      <c r="G18" s="543"/>
      <c r="H18" s="543"/>
      <c r="I18" s="543"/>
    </row>
    <row r="19" spans="1:9" x14ac:dyDescent="0.25">
      <c r="A19" s="303"/>
      <c r="B19" s="4"/>
      <c r="C19" s="576"/>
      <c r="D19" s="543"/>
      <c r="E19" s="543"/>
      <c r="F19" s="543"/>
      <c r="G19" s="543"/>
      <c r="H19" s="543"/>
      <c r="I19" s="543"/>
    </row>
    <row r="20" spans="1:9" x14ac:dyDescent="0.25">
      <c r="A20" s="296" t="s">
        <v>28</v>
      </c>
      <c r="B20" s="264"/>
      <c r="C20" s="305">
        <f>+C10*B20</f>
        <v>0</v>
      </c>
      <c r="D20" s="723"/>
      <c r="E20" s="723"/>
      <c r="F20" s="723"/>
      <c r="G20" s="723"/>
      <c r="H20" s="723"/>
      <c r="I20" s="723"/>
    </row>
    <row r="21" spans="1:9" x14ac:dyDescent="0.25">
      <c r="A21" s="125"/>
      <c r="B21" s="128"/>
      <c r="C21" s="334"/>
      <c r="D21" s="723"/>
      <c r="E21" s="723"/>
      <c r="F21" s="723"/>
      <c r="G21" s="723"/>
      <c r="H21" s="723"/>
      <c r="I21" s="723"/>
    </row>
    <row r="22" spans="1:9" s="118" customFormat="1" ht="15" customHeight="1" x14ac:dyDescent="0.25">
      <c r="A22" s="828" t="s">
        <v>875</v>
      </c>
      <c r="B22" s="829"/>
      <c r="C22" s="124">
        <f>SUM(B23:B25)</f>
        <v>0</v>
      </c>
      <c r="D22" s="724"/>
      <c r="E22" s="725"/>
      <c r="F22" s="725"/>
      <c r="G22" s="725"/>
      <c r="H22" s="725"/>
      <c r="I22" s="726"/>
    </row>
    <row r="23" spans="1:9" s="118" customFormat="1" x14ac:dyDescent="0.25">
      <c r="A23" s="120"/>
      <c r="B23" s="302"/>
      <c r="C23" s="733"/>
      <c r="D23" s="727"/>
      <c r="E23" s="728"/>
      <c r="F23" s="728"/>
      <c r="G23" s="728"/>
      <c r="H23" s="728"/>
      <c r="I23" s="729"/>
    </row>
    <row r="24" spans="1:9" s="118" customFormat="1" x14ac:dyDescent="0.25">
      <c r="A24" s="120"/>
      <c r="B24" s="302"/>
      <c r="C24" s="712"/>
      <c r="D24" s="727"/>
      <c r="E24" s="728"/>
      <c r="F24" s="728"/>
      <c r="G24" s="728"/>
      <c r="H24" s="728"/>
      <c r="I24" s="729"/>
    </row>
    <row r="25" spans="1:9" s="118" customFormat="1" x14ac:dyDescent="0.25">
      <c r="A25" s="120"/>
      <c r="B25" s="302"/>
      <c r="C25" s="713"/>
      <c r="D25" s="730"/>
      <c r="E25" s="731"/>
      <c r="F25" s="731"/>
      <c r="G25" s="731"/>
      <c r="H25" s="731"/>
      <c r="I25" s="732"/>
    </row>
    <row r="26" spans="1:9" x14ac:dyDescent="0.25">
      <c r="A26" s="510" t="s">
        <v>13</v>
      </c>
      <c r="B26" s="511"/>
      <c r="C26" s="124">
        <f>SUM(B27:B28)</f>
        <v>0</v>
      </c>
      <c r="D26" s="543"/>
      <c r="E26" s="543"/>
      <c r="F26" s="543"/>
      <c r="G26" s="543"/>
      <c r="H26" s="543"/>
      <c r="I26" s="543"/>
    </row>
    <row r="27" spans="1:9" x14ac:dyDescent="0.25">
      <c r="A27" s="92"/>
      <c r="B27" s="304"/>
      <c r="C27" s="576"/>
      <c r="D27" s="543"/>
      <c r="E27" s="543"/>
      <c r="F27" s="543"/>
      <c r="G27" s="543"/>
      <c r="H27" s="543"/>
      <c r="I27" s="543"/>
    </row>
    <row r="28" spans="1:9" x14ac:dyDescent="0.25">
      <c r="A28" s="7"/>
      <c r="B28" s="302"/>
      <c r="C28" s="576"/>
      <c r="D28" s="543"/>
      <c r="E28" s="543"/>
      <c r="F28" s="543"/>
      <c r="G28" s="543"/>
      <c r="H28" s="543"/>
      <c r="I28" s="543"/>
    </row>
    <row r="29" spans="1:9" s="78" customFormat="1" x14ac:dyDescent="0.25">
      <c r="A29" s="510" t="s">
        <v>14</v>
      </c>
      <c r="B29" s="511"/>
      <c r="C29" s="321">
        <f>SUM(B30:B32)</f>
        <v>0</v>
      </c>
      <c r="D29" s="566"/>
      <c r="E29" s="567"/>
      <c r="F29" s="567"/>
      <c r="G29" s="567"/>
      <c r="H29" s="567"/>
      <c r="I29" s="568"/>
    </row>
    <row r="30" spans="1:9" s="78" customFormat="1" x14ac:dyDescent="0.25">
      <c r="A30" s="7"/>
      <c r="B30" s="302"/>
      <c r="C30" s="352"/>
      <c r="D30" s="569"/>
      <c r="E30" s="570"/>
      <c r="F30" s="570"/>
      <c r="G30" s="570"/>
      <c r="H30" s="570"/>
      <c r="I30" s="571"/>
    </row>
    <row r="31" spans="1:9" s="78" customFormat="1" x14ac:dyDescent="0.25">
      <c r="A31" s="7"/>
      <c r="B31" s="302"/>
      <c r="C31" s="352"/>
      <c r="D31" s="569"/>
      <c r="E31" s="570"/>
      <c r="F31" s="570"/>
      <c r="G31" s="570"/>
      <c r="H31" s="570"/>
      <c r="I31" s="571"/>
    </row>
    <row r="32" spans="1:9" s="78" customFormat="1" x14ac:dyDescent="0.25">
      <c r="A32" s="7"/>
      <c r="B32" s="302"/>
      <c r="C32" s="352"/>
      <c r="D32" s="572"/>
      <c r="E32" s="573"/>
      <c r="F32" s="573"/>
      <c r="G32" s="573"/>
      <c r="H32" s="573"/>
      <c r="I32" s="574"/>
    </row>
    <row r="33" spans="1:9" s="78" customFormat="1" x14ac:dyDescent="0.25">
      <c r="A33" s="599" t="s">
        <v>890</v>
      </c>
      <c r="B33" s="600"/>
      <c r="C33" s="601"/>
      <c r="D33" s="720"/>
      <c r="E33" s="721"/>
      <c r="F33" s="721"/>
      <c r="G33" s="721"/>
      <c r="H33" s="721"/>
      <c r="I33" s="722"/>
    </row>
    <row r="34" spans="1:9" x14ac:dyDescent="0.25">
      <c r="A34" s="506" t="s">
        <v>58</v>
      </c>
      <c r="B34" s="507"/>
      <c r="C34" s="324">
        <f>SUM(B35:B37)</f>
        <v>0</v>
      </c>
      <c r="D34" s="566"/>
      <c r="E34" s="567"/>
      <c r="F34" s="567"/>
      <c r="G34" s="567"/>
      <c r="H34" s="567"/>
      <c r="I34" s="568"/>
    </row>
    <row r="35" spans="1:9" x14ac:dyDescent="0.25">
      <c r="A35" s="5"/>
      <c r="B35" s="302"/>
      <c r="C35" s="575"/>
      <c r="D35" s="569"/>
      <c r="E35" s="570"/>
      <c r="F35" s="570"/>
      <c r="G35" s="570"/>
      <c r="H35" s="570"/>
      <c r="I35" s="571"/>
    </row>
    <row r="36" spans="1:9" x14ac:dyDescent="0.25">
      <c r="A36" s="5"/>
      <c r="B36" s="302"/>
      <c r="C36" s="575"/>
      <c r="D36" s="569"/>
      <c r="E36" s="570"/>
      <c r="F36" s="570"/>
      <c r="G36" s="570"/>
      <c r="H36" s="570"/>
      <c r="I36" s="571"/>
    </row>
    <row r="37" spans="1:9" x14ac:dyDescent="0.25">
      <c r="A37" s="5"/>
      <c r="B37" s="302"/>
      <c r="C37" s="575"/>
      <c r="D37" s="572"/>
      <c r="E37" s="573"/>
      <c r="F37" s="573"/>
      <c r="G37" s="573"/>
      <c r="H37" s="573"/>
      <c r="I37" s="574"/>
    </row>
    <row r="38" spans="1:9" x14ac:dyDescent="0.25">
      <c r="A38" s="296" t="s">
        <v>10</v>
      </c>
      <c r="B38" s="265"/>
      <c r="C38" s="324">
        <f>+C34*B38</f>
        <v>0</v>
      </c>
      <c r="D38" s="566"/>
      <c r="E38" s="567"/>
      <c r="F38" s="567"/>
      <c r="G38" s="567"/>
      <c r="H38" s="567"/>
      <c r="I38" s="568"/>
    </row>
    <row r="39" spans="1:9" x14ac:dyDescent="0.25">
      <c r="A39" s="336"/>
      <c r="B39" s="128"/>
      <c r="C39" s="337"/>
      <c r="D39" s="572"/>
      <c r="E39" s="573"/>
      <c r="F39" s="573"/>
      <c r="G39" s="573"/>
      <c r="H39" s="573"/>
      <c r="I39" s="574"/>
    </row>
    <row r="40" spans="1:9" s="118" customFormat="1" x14ac:dyDescent="0.25">
      <c r="A40" s="508" t="s">
        <v>875</v>
      </c>
      <c r="B40" s="509"/>
      <c r="C40" s="324">
        <f>SUM(B41:B43)</f>
        <v>0</v>
      </c>
      <c r="D40" s="566"/>
      <c r="E40" s="567"/>
      <c r="F40" s="567"/>
      <c r="G40" s="567"/>
      <c r="H40" s="567"/>
      <c r="I40" s="568"/>
    </row>
    <row r="41" spans="1:9" s="118" customFormat="1" x14ac:dyDescent="0.25">
      <c r="A41" s="313"/>
      <c r="B41" s="302"/>
      <c r="C41" s="562"/>
      <c r="D41" s="569"/>
      <c r="E41" s="570"/>
      <c r="F41" s="570"/>
      <c r="G41" s="570"/>
      <c r="H41" s="570"/>
      <c r="I41" s="571"/>
    </row>
    <row r="42" spans="1:9" s="118" customFormat="1" x14ac:dyDescent="0.25">
      <c r="A42" s="313"/>
      <c r="B42" s="302"/>
      <c r="C42" s="563"/>
      <c r="D42" s="569"/>
      <c r="E42" s="570"/>
      <c r="F42" s="570"/>
      <c r="G42" s="570"/>
      <c r="H42" s="570"/>
      <c r="I42" s="571"/>
    </row>
    <row r="43" spans="1:9" s="118" customFormat="1" x14ac:dyDescent="0.25">
      <c r="A43" s="338"/>
      <c r="B43" s="339"/>
      <c r="C43" s="564"/>
      <c r="D43" s="572"/>
      <c r="E43" s="573"/>
      <c r="F43" s="573"/>
      <c r="G43" s="573"/>
      <c r="H43" s="573"/>
      <c r="I43" s="574"/>
    </row>
    <row r="44" spans="1:9" s="78" customFormat="1" x14ac:dyDescent="0.25">
      <c r="A44" s="508" t="s">
        <v>138</v>
      </c>
      <c r="B44" s="509"/>
      <c r="C44" s="324">
        <f>SUM(B45:B46)</f>
        <v>0</v>
      </c>
      <c r="D44" s="566"/>
      <c r="E44" s="567"/>
      <c r="F44" s="567"/>
      <c r="G44" s="567"/>
      <c r="H44" s="567"/>
      <c r="I44" s="568"/>
    </row>
    <row r="45" spans="1:9" s="78" customFormat="1" x14ac:dyDescent="0.25">
      <c r="A45" s="313"/>
      <c r="B45" s="304"/>
      <c r="C45" s="562"/>
      <c r="D45" s="569"/>
      <c r="E45" s="570"/>
      <c r="F45" s="570"/>
      <c r="G45" s="570"/>
      <c r="H45" s="570"/>
      <c r="I45" s="571"/>
    </row>
    <row r="46" spans="1:9" s="78" customFormat="1" x14ac:dyDescent="0.25">
      <c r="A46" s="313"/>
      <c r="B46" s="304"/>
      <c r="C46" s="564"/>
      <c r="D46" s="572"/>
      <c r="E46" s="573"/>
      <c r="F46" s="573"/>
      <c r="G46" s="573"/>
      <c r="H46" s="573"/>
      <c r="I46" s="574"/>
    </row>
    <row r="47" spans="1:9" x14ac:dyDescent="0.25">
      <c r="A47" s="510" t="s">
        <v>876</v>
      </c>
      <c r="B47" s="511"/>
      <c r="C47" s="324">
        <f>SUM(B48:B49)</f>
        <v>0</v>
      </c>
      <c r="D47" s="565"/>
      <c r="E47" s="565"/>
      <c r="F47" s="565"/>
      <c r="G47" s="565"/>
      <c r="H47" s="565"/>
      <c r="I47" s="565"/>
    </row>
    <row r="48" spans="1:9" x14ac:dyDescent="0.25">
      <c r="A48" s="7"/>
      <c r="B48" s="302"/>
      <c r="C48" s="575"/>
      <c r="D48" s="565"/>
      <c r="E48" s="565"/>
      <c r="F48" s="565"/>
      <c r="G48" s="565"/>
      <c r="H48" s="565"/>
      <c r="I48" s="565"/>
    </row>
    <row r="49" spans="1:9" x14ac:dyDescent="0.25">
      <c r="A49" s="7"/>
      <c r="B49" s="302"/>
      <c r="C49" s="575"/>
      <c r="D49" s="565"/>
      <c r="E49" s="565"/>
      <c r="F49" s="565"/>
      <c r="G49" s="565"/>
      <c r="H49" s="565"/>
      <c r="I49" s="565"/>
    </row>
    <row r="50" spans="1:9" x14ac:dyDescent="0.25">
      <c r="A50" s="510" t="s">
        <v>14</v>
      </c>
      <c r="B50" s="511"/>
      <c r="C50" s="324">
        <f>SUM(B51:B52)</f>
        <v>0</v>
      </c>
      <c r="D50" s="565"/>
      <c r="E50" s="565"/>
      <c r="F50" s="565"/>
      <c r="G50" s="565"/>
      <c r="H50" s="565"/>
      <c r="I50" s="565"/>
    </row>
    <row r="51" spans="1:9" x14ac:dyDescent="0.25">
      <c r="A51" s="7"/>
      <c r="B51" s="302"/>
      <c r="C51" s="575"/>
      <c r="D51" s="565"/>
      <c r="E51" s="565"/>
      <c r="F51" s="565"/>
      <c r="G51" s="565"/>
      <c r="H51" s="565"/>
      <c r="I51" s="565"/>
    </row>
    <row r="52" spans="1:9" x14ac:dyDescent="0.25">
      <c r="A52" s="7"/>
      <c r="B52" s="302"/>
      <c r="C52" s="575"/>
      <c r="D52" s="565"/>
      <c r="E52" s="565"/>
      <c r="F52" s="565"/>
      <c r="G52" s="565"/>
      <c r="H52" s="565"/>
      <c r="I52" s="565"/>
    </row>
    <row r="53" spans="1:9" x14ac:dyDescent="0.25">
      <c r="A53" s="506" t="s">
        <v>29</v>
      </c>
      <c r="B53" s="507"/>
      <c r="C53" s="324">
        <f>SUM(B54:B57)</f>
        <v>0</v>
      </c>
      <c r="D53" s="565"/>
      <c r="E53" s="565"/>
      <c r="F53" s="565"/>
      <c r="G53" s="565"/>
      <c r="H53" s="565"/>
      <c r="I53" s="565"/>
    </row>
    <row r="54" spans="1:9" x14ac:dyDescent="0.25">
      <c r="A54" s="300"/>
      <c r="B54" s="304"/>
      <c r="C54" s="555"/>
      <c r="D54" s="565"/>
      <c r="E54" s="565"/>
      <c r="F54" s="565"/>
      <c r="G54" s="565"/>
      <c r="H54" s="565"/>
      <c r="I54" s="565"/>
    </row>
    <row r="55" spans="1:9" x14ac:dyDescent="0.25">
      <c r="A55" s="300"/>
      <c r="B55" s="304"/>
      <c r="C55" s="555"/>
      <c r="D55" s="565"/>
      <c r="E55" s="565"/>
      <c r="F55" s="565"/>
      <c r="G55" s="565"/>
      <c r="H55" s="565"/>
      <c r="I55" s="565"/>
    </row>
    <row r="56" spans="1:9" x14ac:dyDescent="0.25">
      <c r="A56" s="15"/>
      <c r="B56" s="314"/>
      <c r="C56" s="555"/>
      <c r="D56" s="565"/>
      <c r="E56" s="565"/>
      <c r="F56" s="565"/>
      <c r="G56" s="565"/>
      <c r="H56" s="565"/>
      <c r="I56" s="565"/>
    </row>
    <row r="57" spans="1:9" x14ac:dyDescent="0.25">
      <c r="A57" s="5"/>
      <c r="B57" s="302"/>
      <c r="C57" s="555"/>
      <c r="D57" s="565"/>
      <c r="E57" s="565"/>
      <c r="F57" s="565"/>
      <c r="G57" s="565"/>
      <c r="H57" s="565"/>
      <c r="I57" s="565"/>
    </row>
    <row r="58" spans="1:9" x14ac:dyDescent="0.25">
      <c r="A58" s="768" t="s">
        <v>30</v>
      </c>
      <c r="B58" s="768"/>
      <c r="C58" s="2">
        <f>+C10+C20+C22+C26+C29+C34+C38+C40+C44+C47+C50+C53</f>
        <v>0</v>
      </c>
      <c r="D58" s="504"/>
      <c r="E58" s="504"/>
      <c r="F58" s="504"/>
      <c r="G58" s="504"/>
      <c r="H58" s="504"/>
      <c r="I58" s="504"/>
    </row>
    <row r="59" spans="1:9" x14ac:dyDescent="0.25">
      <c r="A59" s="16" t="s">
        <v>31</v>
      </c>
      <c r="B59" s="13"/>
      <c r="C59" s="10">
        <f>+H6-C58</f>
        <v>0</v>
      </c>
      <c r="D59" s="504"/>
      <c r="E59" s="504"/>
      <c r="F59" s="504"/>
      <c r="G59" s="504"/>
      <c r="H59" s="504"/>
      <c r="I59" s="504"/>
    </row>
  </sheetData>
  <mergeCells count="54">
    <mergeCell ref="A58:B58"/>
    <mergeCell ref="D58:I59"/>
    <mergeCell ref="D47:I49"/>
    <mergeCell ref="C48:C49"/>
    <mergeCell ref="D50:I52"/>
    <mergeCell ref="C51:C52"/>
    <mergeCell ref="A53:B53"/>
    <mergeCell ref="D34:I37"/>
    <mergeCell ref="C35:C37"/>
    <mergeCell ref="D38:I39"/>
    <mergeCell ref="D53:I57"/>
    <mergeCell ref="C54:C57"/>
    <mergeCell ref="D44:I46"/>
    <mergeCell ref="C45:C46"/>
    <mergeCell ref="D40:I43"/>
    <mergeCell ref="C41:C43"/>
    <mergeCell ref="D29:I32"/>
    <mergeCell ref="C27:C28"/>
    <mergeCell ref="C23:C25"/>
    <mergeCell ref="D22:I25"/>
    <mergeCell ref="D33:I33"/>
    <mergeCell ref="A33:C33"/>
    <mergeCell ref="A29:B29"/>
    <mergeCell ref="A10:B10"/>
    <mergeCell ref="D10:I19"/>
    <mergeCell ref="C11:C19"/>
    <mergeCell ref="D20:I21"/>
    <mergeCell ref="D26:I28"/>
    <mergeCell ref="A22:B22"/>
    <mergeCell ref="A26:B26"/>
    <mergeCell ref="B6:D6"/>
    <mergeCell ref="E6:G6"/>
    <mergeCell ref="H6:I6"/>
    <mergeCell ref="A7:I7"/>
    <mergeCell ref="D8:I9"/>
    <mergeCell ref="A9:C9"/>
    <mergeCell ref="B4:D4"/>
    <mergeCell ref="E4:G4"/>
    <mergeCell ref="H4:I4"/>
    <mergeCell ref="B5:D5"/>
    <mergeCell ref="E5:G5"/>
    <mergeCell ref="H5:I5"/>
    <mergeCell ref="A1:I1"/>
    <mergeCell ref="B2:D2"/>
    <mergeCell ref="E2:G2"/>
    <mergeCell ref="H2:I2"/>
    <mergeCell ref="B3:D3"/>
    <mergeCell ref="E3:G3"/>
    <mergeCell ref="H3:I3"/>
    <mergeCell ref="A34:B34"/>
    <mergeCell ref="A40:B40"/>
    <mergeCell ref="A44:B44"/>
    <mergeCell ref="A47:B47"/>
    <mergeCell ref="A50:B50"/>
  </mergeCells>
  <printOptions horizontalCentered="1"/>
  <pageMargins left="0.3" right="0.3" top="1" bottom="0.75" header="0.3" footer="0.3"/>
  <pageSetup scale="76"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X62"/>
  <sheetViews>
    <sheetView view="pageBreakPreview" topLeftCell="C1" zoomScaleNormal="100" zoomScaleSheetLayoutView="100" zoomScalePageLayoutView="120" workbookViewId="0">
      <selection activeCell="D70" sqref="D70"/>
    </sheetView>
  </sheetViews>
  <sheetFormatPr defaultColWidth="0" defaultRowHeight="15" x14ac:dyDescent="0.25"/>
  <cols>
    <col min="1" max="1" width="2" customWidth="1"/>
    <col min="2" max="2" width="25" customWidth="1"/>
    <col min="3" max="3" width="5.5703125" customWidth="1"/>
    <col min="4" max="4" width="13.140625" customWidth="1"/>
    <col min="5" max="6" width="13.28515625" customWidth="1"/>
    <col min="7" max="7" width="13.140625" style="118" customWidth="1"/>
    <col min="8" max="8" width="13.140625" customWidth="1"/>
    <col min="9" max="9" width="13.140625" style="1" customWidth="1"/>
    <col min="10" max="10" width="13.28515625" style="118" customWidth="1"/>
    <col min="11" max="11" width="13.140625" style="1" customWidth="1"/>
    <col min="12" max="12" width="13.140625" customWidth="1"/>
    <col min="13" max="13" width="13.28515625" customWidth="1"/>
    <col min="14" max="14" width="13.140625" customWidth="1"/>
    <col min="15" max="15" width="13.140625" style="118" customWidth="1"/>
    <col min="16" max="17" width="13.28515625" customWidth="1"/>
    <col min="18" max="18" width="13.140625" customWidth="1"/>
    <col min="19" max="19" width="9.7109375" bestFit="1" customWidth="1"/>
    <col min="20" max="27" width="5.5703125" customWidth="1"/>
  </cols>
  <sheetData>
    <row r="1" spans="1:24" ht="15" customHeight="1" x14ac:dyDescent="0.25">
      <c r="A1" s="847" t="s">
        <v>1</v>
      </c>
      <c r="B1" s="848"/>
      <c r="C1" s="838">
        <f>ISEP!$B$3</f>
        <v>0</v>
      </c>
      <c r="D1" s="838"/>
      <c r="E1" s="838"/>
      <c r="F1" s="838"/>
      <c r="G1" s="838"/>
      <c r="H1" s="838"/>
      <c r="I1" s="838"/>
      <c r="J1" s="838"/>
      <c r="K1" s="838"/>
      <c r="L1" s="838"/>
      <c r="M1" s="838"/>
      <c r="N1" s="838"/>
      <c r="O1" s="838"/>
      <c r="P1" s="838"/>
      <c r="Q1" s="838"/>
      <c r="R1" s="839"/>
    </row>
    <row r="2" spans="1:24" s="1" customFormat="1" ht="15" customHeight="1" x14ac:dyDescent="0.25">
      <c r="A2" s="847" t="s">
        <v>2</v>
      </c>
      <c r="B2" s="848"/>
      <c r="C2" s="838">
        <f>ISEP!$B$4</f>
        <v>0</v>
      </c>
      <c r="D2" s="838"/>
      <c r="E2" s="838"/>
      <c r="F2" s="838"/>
      <c r="G2" s="838"/>
      <c r="H2" s="838"/>
      <c r="I2" s="838"/>
      <c r="J2" s="838"/>
      <c r="K2" s="838"/>
      <c r="L2" s="838"/>
      <c r="M2" s="838"/>
      <c r="N2" s="838"/>
      <c r="O2" s="838"/>
      <c r="P2" s="838"/>
      <c r="Q2" s="838"/>
      <c r="R2" s="839"/>
    </row>
    <row r="3" spans="1:24" ht="15.75" x14ac:dyDescent="0.25">
      <c r="A3" s="856" t="s">
        <v>861</v>
      </c>
      <c r="B3" s="857"/>
      <c r="C3" s="854">
        <f>ISEP!$B$7</f>
        <v>0</v>
      </c>
      <c r="D3" s="854"/>
      <c r="E3" s="854"/>
      <c r="F3" s="854"/>
      <c r="G3" s="854"/>
      <c r="H3" s="854"/>
      <c r="I3" s="854"/>
      <c r="J3" s="854"/>
      <c r="K3" s="854"/>
      <c r="L3" s="854"/>
      <c r="M3" s="854"/>
      <c r="N3" s="854"/>
      <c r="O3" s="854"/>
      <c r="P3" s="854"/>
      <c r="Q3" s="854"/>
      <c r="R3" s="855"/>
    </row>
    <row r="4" spans="1:24" x14ac:dyDescent="0.25">
      <c r="A4" s="840" t="s">
        <v>32</v>
      </c>
      <c r="B4" s="840"/>
      <c r="C4" s="840"/>
      <c r="D4" s="217" t="s">
        <v>0</v>
      </c>
      <c r="E4" s="218" t="s">
        <v>33</v>
      </c>
      <c r="F4" s="218" t="s">
        <v>131</v>
      </c>
      <c r="G4" s="218" t="s">
        <v>133</v>
      </c>
      <c r="H4" s="218" t="s">
        <v>132</v>
      </c>
      <c r="I4" s="218" t="s">
        <v>850</v>
      </c>
      <c r="J4" s="219" t="s">
        <v>443</v>
      </c>
      <c r="K4" s="218" t="s">
        <v>37</v>
      </c>
      <c r="L4" s="218" t="s">
        <v>848</v>
      </c>
      <c r="M4" s="218" t="s">
        <v>849</v>
      </c>
      <c r="N4" s="218" t="s">
        <v>34</v>
      </c>
      <c r="O4" s="218" t="s">
        <v>442</v>
      </c>
      <c r="P4" s="218" t="s">
        <v>866</v>
      </c>
      <c r="Q4" s="218" t="s">
        <v>35</v>
      </c>
      <c r="R4" s="218" t="s">
        <v>36</v>
      </c>
      <c r="S4" s="159"/>
      <c r="T4" s="159"/>
      <c r="U4" s="159"/>
      <c r="V4" s="159"/>
      <c r="W4" s="159"/>
      <c r="X4" s="159"/>
    </row>
    <row r="5" spans="1:24" x14ac:dyDescent="0.25">
      <c r="A5" s="590" t="s">
        <v>902</v>
      </c>
      <c r="B5" s="590"/>
      <c r="C5" s="590"/>
      <c r="D5" s="84">
        <f>+ISEP!H3</f>
        <v>0</v>
      </c>
      <c r="E5" s="80">
        <f>+'Title I-A '!H2</f>
        <v>0</v>
      </c>
      <c r="F5" s="80">
        <f>+'Title II-A'!H2</f>
        <v>0</v>
      </c>
      <c r="G5" s="80"/>
      <c r="H5" s="266">
        <f>+'21st CCLS'!H2:I2</f>
        <v>0</v>
      </c>
      <c r="I5" s="85">
        <f>+'Rural &amp; Low Income'!H2</f>
        <v>0</v>
      </c>
      <c r="J5" s="85">
        <f>+'Title VII'!H2</f>
        <v>0</v>
      </c>
      <c r="K5" s="80">
        <f>+'Title X MCV Subgrant'!G2</f>
        <v>0</v>
      </c>
      <c r="L5" s="80">
        <f>'Math-Enhancement'!H2</f>
        <v>0</v>
      </c>
      <c r="M5" s="80">
        <f>'Reads-Enhancement'!H2</f>
        <v>0</v>
      </c>
      <c r="N5" s="80">
        <f>'FACE '!H2</f>
        <v>0</v>
      </c>
      <c r="O5" s="80">
        <f>+FOCUS!H2</f>
        <v>0</v>
      </c>
      <c r="P5" s="80">
        <f>'SIG 1003(a)'!H2</f>
        <v>0</v>
      </c>
      <c r="Q5" s="80">
        <f>'SIG 1003(g)'!H2</f>
        <v>0</v>
      </c>
      <c r="R5" s="80">
        <f t="shared" ref="R5:R10" si="0">SUM(D5:Q5)</f>
        <v>0</v>
      </c>
      <c r="S5" s="362"/>
    </row>
    <row r="6" spans="1:24" s="1" customFormat="1" x14ac:dyDescent="0.25">
      <c r="A6" s="861" t="s">
        <v>4</v>
      </c>
      <c r="B6" s="861"/>
      <c r="C6" s="861"/>
      <c r="D6" s="84">
        <f>+ISEP!H4</f>
        <v>0</v>
      </c>
      <c r="E6" s="80">
        <f>+'Title I-A '!H3</f>
        <v>0</v>
      </c>
      <c r="F6" s="80">
        <f>+'Title II-A'!H3</f>
        <v>0</v>
      </c>
      <c r="G6" s="80"/>
      <c r="H6" s="266">
        <f>+'21st CCLS'!H3:I3</f>
        <v>0</v>
      </c>
      <c r="I6" s="85">
        <f>+'Rural &amp; Low Income'!H3</f>
        <v>0</v>
      </c>
      <c r="J6" s="85">
        <f>+'Title VII'!H3</f>
        <v>0</v>
      </c>
      <c r="K6" s="80">
        <f>+'Title X MCV Subgrant'!G3</f>
        <v>0</v>
      </c>
      <c r="L6" s="80">
        <f>'Math-Enhancement'!H3</f>
        <v>0</v>
      </c>
      <c r="M6" s="80">
        <f>'Reads-Enhancement'!H3</f>
        <v>0</v>
      </c>
      <c r="N6" s="80">
        <f>'FACE '!H3</f>
        <v>0</v>
      </c>
      <c r="O6" s="80">
        <f>+FOCUS!H3</f>
        <v>0</v>
      </c>
      <c r="P6" s="80">
        <f>'SIG 1003(a)'!H3</f>
        <v>0</v>
      </c>
      <c r="Q6" s="80">
        <f>'SIG 1003(g)'!H3</f>
        <v>0</v>
      </c>
      <c r="R6" s="80">
        <f t="shared" si="0"/>
        <v>0</v>
      </c>
      <c r="S6" s="362"/>
      <c r="T6"/>
    </row>
    <row r="7" spans="1:24" x14ac:dyDescent="0.25">
      <c r="A7" s="861" t="s">
        <v>5</v>
      </c>
      <c r="B7" s="861"/>
      <c r="C7" s="861"/>
      <c r="D7" s="84">
        <f>+ISEP!H5</f>
        <v>0</v>
      </c>
      <c r="E7" s="80">
        <f>+'Title I-A '!H4</f>
        <v>0</v>
      </c>
      <c r="F7" s="80">
        <f>+'Title II-A'!H4</f>
        <v>0</v>
      </c>
      <c r="G7" s="80" t="e">
        <f>+#REF!</f>
        <v>#REF!</v>
      </c>
      <c r="H7" s="266">
        <f>+'21st CCLS'!H4</f>
        <v>0</v>
      </c>
      <c r="I7" s="85">
        <f>+'Rural &amp; Low Income'!H4</f>
        <v>0</v>
      </c>
      <c r="J7" s="85">
        <f>+'Title VII'!H4</f>
        <v>0</v>
      </c>
      <c r="K7" s="80">
        <f>+'Title X MCV Subgrant'!G4</f>
        <v>0</v>
      </c>
      <c r="L7" s="80">
        <f>'Math-Enhancement'!H4</f>
        <v>0</v>
      </c>
      <c r="M7" s="80">
        <f>'Reads-Enhancement'!H4</f>
        <v>0</v>
      </c>
      <c r="N7" s="80">
        <f>'FACE '!H4</f>
        <v>0</v>
      </c>
      <c r="O7" s="80">
        <f>+FOCUS!H4</f>
        <v>0</v>
      </c>
      <c r="P7" s="80">
        <f>'SIG 1003(a)'!H4</f>
        <v>0</v>
      </c>
      <c r="Q7" s="80">
        <f>'SIG 1003(g)'!H4</f>
        <v>0</v>
      </c>
      <c r="R7" s="80" t="e">
        <f t="shared" si="0"/>
        <v>#REF!</v>
      </c>
      <c r="S7" s="362"/>
    </row>
    <row r="8" spans="1:24" x14ac:dyDescent="0.25">
      <c r="A8" s="590" t="s">
        <v>6</v>
      </c>
      <c r="B8" s="590"/>
      <c r="C8" s="590"/>
      <c r="D8" s="84">
        <f>+ISEP!H6</f>
        <v>0</v>
      </c>
      <c r="E8" s="80">
        <f>+'Title I-A '!H5</f>
        <v>0</v>
      </c>
      <c r="F8" s="80">
        <f>+'Title II-A'!H5</f>
        <v>0</v>
      </c>
      <c r="G8" s="80" t="e">
        <f>+#REF!</f>
        <v>#REF!</v>
      </c>
      <c r="H8" s="266">
        <f>+'21st CCLS'!H5:I5</f>
        <v>0</v>
      </c>
      <c r="I8" s="85">
        <f>+'Rural &amp; Low Income'!H5</f>
        <v>0</v>
      </c>
      <c r="J8" s="85">
        <f>+'Title VII'!H5</f>
        <v>0</v>
      </c>
      <c r="K8" s="80">
        <f>+'Title X MCV Subgrant'!G5</f>
        <v>0</v>
      </c>
      <c r="L8" s="80">
        <f>'Math-Enhancement'!H5</f>
        <v>0</v>
      </c>
      <c r="M8" s="80">
        <f>'Reads-Enhancement'!H5</f>
        <v>0</v>
      </c>
      <c r="N8" s="80">
        <f>'FACE '!H5</f>
        <v>0</v>
      </c>
      <c r="O8" s="80">
        <f>+FOCUS!H5</f>
        <v>0</v>
      </c>
      <c r="P8" s="80">
        <f>'SIG 1003(a)'!H5</f>
        <v>0</v>
      </c>
      <c r="Q8" s="80">
        <f>'SIG 1003(g)'!H5</f>
        <v>0</v>
      </c>
      <c r="R8" s="80" t="e">
        <f t="shared" si="0"/>
        <v>#REF!</v>
      </c>
      <c r="S8" s="362"/>
    </row>
    <row r="9" spans="1:24" s="118" customFormat="1" x14ac:dyDescent="0.25">
      <c r="A9" s="849" t="s">
        <v>903</v>
      </c>
      <c r="B9" s="850"/>
      <c r="C9" s="851"/>
      <c r="D9" s="84"/>
      <c r="E9" s="80"/>
      <c r="F9" s="80"/>
      <c r="G9" s="80" t="e">
        <f>+#REF!</f>
        <v>#REF!</v>
      </c>
      <c r="H9" s="266"/>
      <c r="I9" s="85"/>
      <c r="J9" s="85"/>
      <c r="K9" s="80"/>
      <c r="L9" s="80"/>
      <c r="M9" s="80"/>
      <c r="N9" s="80"/>
      <c r="O9" s="80"/>
      <c r="P9" s="80"/>
      <c r="Q9" s="80"/>
      <c r="R9" s="80" t="e">
        <f t="shared" si="0"/>
        <v>#REF!</v>
      </c>
      <c r="S9" s="362"/>
    </row>
    <row r="10" spans="1:24" x14ac:dyDescent="0.25">
      <c r="A10" s="590" t="s">
        <v>7</v>
      </c>
      <c r="B10" s="590"/>
      <c r="C10" s="590"/>
      <c r="D10" s="84">
        <f>+ISEP!H7</f>
        <v>0</v>
      </c>
      <c r="E10" s="80">
        <f>+'Title I-A '!H6</f>
        <v>0</v>
      </c>
      <c r="F10" s="80">
        <f>+'Title II-A'!H6</f>
        <v>0</v>
      </c>
      <c r="G10" s="80" t="e">
        <f>+G7+G8+G9</f>
        <v>#REF!</v>
      </c>
      <c r="H10" s="266">
        <f>+'21st CCLS'!H6</f>
        <v>0</v>
      </c>
      <c r="I10" s="85">
        <f>+'Rural &amp; Low Income'!H6</f>
        <v>0</v>
      </c>
      <c r="J10" s="85">
        <f>+'Title VII'!H6</f>
        <v>0</v>
      </c>
      <c r="K10" s="80">
        <f>+'Title X MCV Subgrant'!G6</f>
        <v>0</v>
      </c>
      <c r="L10" s="80">
        <f>'Math-Enhancement'!H6</f>
        <v>0</v>
      </c>
      <c r="M10" s="80">
        <f>'Reads-Enhancement'!H6</f>
        <v>0</v>
      </c>
      <c r="N10" s="80">
        <f>'FACE '!H6</f>
        <v>0</v>
      </c>
      <c r="O10" s="80">
        <f>+FOCUS!H6</f>
        <v>0</v>
      </c>
      <c r="P10" s="80">
        <f>'SIG 1003(a)'!H6</f>
        <v>0</v>
      </c>
      <c r="Q10" s="80">
        <f>'SIG 1003(g)'!H6</f>
        <v>0</v>
      </c>
      <c r="R10" s="80" t="e">
        <f t="shared" si="0"/>
        <v>#REF!</v>
      </c>
      <c r="S10" s="361"/>
    </row>
    <row r="11" spans="1:24" x14ac:dyDescent="0.25">
      <c r="A11" s="86"/>
      <c r="B11" s="859" t="s">
        <v>8</v>
      </c>
      <c r="C11" s="859"/>
      <c r="D11" s="81"/>
      <c r="E11" s="87"/>
      <c r="F11" s="87"/>
      <c r="G11" s="87"/>
      <c r="H11" s="88"/>
      <c r="I11" s="88"/>
      <c r="J11" s="88"/>
      <c r="K11" s="87"/>
      <c r="L11" s="87"/>
      <c r="M11" s="87"/>
      <c r="N11" s="87"/>
      <c r="O11" s="87"/>
      <c r="P11" s="87"/>
      <c r="Q11" s="87"/>
      <c r="R11" s="87"/>
      <c r="S11" s="361"/>
    </row>
    <row r="12" spans="1:24" x14ac:dyDescent="0.25">
      <c r="A12" s="860" t="s">
        <v>891</v>
      </c>
      <c r="B12" s="860"/>
      <c r="C12" s="860"/>
      <c r="D12" s="89"/>
      <c r="E12" s="89"/>
      <c r="F12" s="89"/>
      <c r="G12" s="89"/>
      <c r="H12" s="90"/>
      <c r="I12" s="90"/>
      <c r="J12" s="90"/>
      <c r="K12" s="89"/>
      <c r="L12" s="89"/>
      <c r="M12" s="89"/>
      <c r="N12" s="89"/>
      <c r="O12" s="89"/>
      <c r="P12" s="89"/>
      <c r="Q12" s="89"/>
      <c r="R12" s="89"/>
    </row>
    <row r="13" spans="1:24" x14ac:dyDescent="0.25">
      <c r="A13" s="212"/>
      <c r="B13" s="841" t="s">
        <v>58</v>
      </c>
      <c r="C13" s="841"/>
      <c r="D13" s="91">
        <f>+ISEP!C11</f>
        <v>0</v>
      </c>
      <c r="E13" s="80">
        <f>+'Title I-A '!C11</f>
        <v>0</v>
      </c>
      <c r="F13" s="80">
        <f>+'Title II-A'!C10</f>
        <v>0</v>
      </c>
      <c r="G13" s="80" t="e">
        <f>+#REF!+#REF!+#REF!+#REF!+#REF!+#REF!+#REF!</f>
        <v>#REF!</v>
      </c>
      <c r="H13" s="318"/>
      <c r="I13" s="85">
        <f>+'Rural &amp; Low Income'!C10</f>
        <v>0</v>
      </c>
      <c r="J13" s="85">
        <f>+'Title VII'!C10</f>
        <v>0</v>
      </c>
      <c r="K13" s="154">
        <f>+'Title X MCV Subgrant'!C10</f>
        <v>0</v>
      </c>
      <c r="L13" s="80">
        <f>+'Math-Enhancement'!C10</f>
        <v>0</v>
      </c>
      <c r="M13" s="80">
        <f>+'Reads-Enhancement'!C10</f>
        <v>0</v>
      </c>
      <c r="N13" s="80">
        <f>+'FACE '!B10</f>
        <v>0</v>
      </c>
      <c r="O13" s="80">
        <f>+FOCUS!C10</f>
        <v>0</v>
      </c>
      <c r="P13" s="80">
        <f>+'SIG 1003(a)'!C10</f>
        <v>0</v>
      </c>
      <c r="Q13" s="80">
        <f>+'SIG 1003(g)'!C10</f>
        <v>0</v>
      </c>
      <c r="R13" s="80" t="e">
        <f t="shared" ref="R13:R20" si="1">SUM(D13:Q13)</f>
        <v>#REF!</v>
      </c>
    </row>
    <row r="14" spans="1:24" x14ac:dyDescent="0.25">
      <c r="A14" s="212"/>
      <c r="B14" s="841" t="s">
        <v>10</v>
      </c>
      <c r="C14" s="841"/>
      <c r="D14" s="91">
        <f>+ISEP!C28</f>
        <v>0</v>
      </c>
      <c r="E14" s="80">
        <f>+'Title I-A '!C19</f>
        <v>0</v>
      </c>
      <c r="F14" s="80">
        <f>+'Title II-A'!C23</f>
        <v>0</v>
      </c>
      <c r="G14" s="154"/>
      <c r="H14" s="318"/>
      <c r="I14" s="85">
        <f>+'Rural &amp; Low Income'!C21</f>
        <v>0</v>
      </c>
      <c r="J14" s="85">
        <f>+'Title VII'!C20</f>
        <v>0</v>
      </c>
      <c r="K14" s="154">
        <f>+'Title X MCV Subgrant'!C11</f>
        <v>0</v>
      </c>
      <c r="L14" s="80">
        <f>+'Math-Enhancement'!C22</f>
        <v>0</v>
      </c>
      <c r="M14" s="80">
        <f>+'Reads-Enhancement'!C21</f>
        <v>0</v>
      </c>
      <c r="N14" s="80">
        <f>+'FACE '!B19</f>
        <v>0</v>
      </c>
      <c r="O14" s="80">
        <f>+FOCUS!C17</f>
        <v>0</v>
      </c>
      <c r="P14" s="80">
        <f>+'SIG 1003(a)'!C20</f>
        <v>0</v>
      </c>
      <c r="Q14" s="80">
        <f>+'SIG 1003(g)'!C20</f>
        <v>0</v>
      </c>
      <c r="R14" s="80">
        <f t="shared" si="1"/>
        <v>0</v>
      </c>
    </row>
    <row r="15" spans="1:24" s="118" customFormat="1" x14ac:dyDescent="0.25">
      <c r="A15" s="212"/>
      <c r="B15" s="841" t="s">
        <v>847</v>
      </c>
      <c r="C15" s="841"/>
      <c r="D15" s="91"/>
      <c r="E15" s="80"/>
      <c r="F15" s="80"/>
      <c r="G15" s="80" t="e">
        <f>+#REF!+#REF!</f>
        <v>#REF!</v>
      </c>
      <c r="H15" s="318"/>
      <c r="I15" s="85"/>
      <c r="J15" s="85"/>
      <c r="K15" s="154"/>
      <c r="L15" s="80"/>
      <c r="M15" s="80"/>
      <c r="N15" s="80"/>
      <c r="O15" s="80"/>
      <c r="P15" s="80"/>
      <c r="Q15" s="80"/>
      <c r="R15" s="80"/>
    </row>
    <row r="16" spans="1:24" s="118" customFormat="1" x14ac:dyDescent="0.25">
      <c r="A16" s="212"/>
      <c r="B16" s="841" t="s">
        <v>304</v>
      </c>
      <c r="C16" s="841"/>
      <c r="D16" s="91">
        <f>+ISEP!C30</f>
        <v>0</v>
      </c>
      <c r="E16" s="80">
        <f>'Title I-A '!C21</f>
        <v>0</v>
      </c>
      <c r="F16" s="80">
        <f>+'Title II-A'!C25</f>
        <v>0</v>
      </c>
      <c r="G16" s="80" t="e">
        <f>+#REF!</f>
        <v>#REF!</v>
      </c>
      <c r="H16" s="318"/>
      <c r="I16" s="85">
        <v>0</v>
      </c>
      <c r="J16" s="85">
        <f>+'Title VII'!C22</f>
        <v>0</v>
      </c>
      <c r="K16" s="154">
        <f>+'Title X MCV Subgrant'!C14</f>
        <v>0</v>
      </c>
      <c r="L16" s="80"/>
      <c r="M16" s="80"/>
      <c r="N16" s="80"/>
      <c r="O16" s="80">
        <f>+FOCUS!C19</f>
        <v>0</v>
      </c>
      <c r="P16" s="80">
        <f>+'SIG 1003(a)'!C22</f>
        <v>0</v>
      </c>
      <c r="Q16" s="80">
        <f>+'SIG 1003(g)'!C22</f>
        <v>0</v>
      </c>
      <c r="R16" s="80" t="e">
        <f t="shared" si="1"/>
        <v>#REF!</v>
      </c>
    </row>
    <row r="17" spans="1:18" s="118" customFormat="1" x14ac:dyDescent="0.25">
      <c r="A17" s="246"/>
      <c r="B17" s="845" t="s">
        <v>875</v>
      </c>
      <c r="C17" s="846"/>
      <c r="D17" s="91"/>
      <c r="E17" s="80"/>
      <c r="F17" s="80"/>
      <c r="G17" s="80"/>
      <c r="H17" s="318"/>
      <c r="I17" s="85"/>
      <c r="J17" s="85"/>
      <c r="K17" s="154">
        <f>+'Title X MCV Subgrant'!C15</f>
        <v>0</v>
      </c>
      <c r="L17" s="80"/>
      <c r="M17" s="80"/>
      <c r="N17" s="80"/>
      <c r="O17" s="80"/>
      <c r="P17" s="80"/>
      <c r="Q17" s="80"/>
      <c r="R17" s="80"/>
    </row>
    <row r="18" spans="1:18" x14ac:dyDescent="0.25">
      <c r="A18" s="92"/>
      <c r="B18" s="852" t="s">
        <v>13</v>
      </c>
      <c r="C18" s="852"/>
      <c r="D18" s="91">
        <f>+ISEP!C34</f>
        <v>0</v>
      </c>
      <c r="E18" s="80">
        <f>'Title I-A '!C25</f>
        <v>0</v>
      </c>
      <c r="F18" s="80">
        <f>+'Title II-A'!C29</f>
        <v>0</v>
      </c>
      <c r="G18" s="80" t="e">
        <f>+#REF!</f>
        <v>#REF!</v>
      </c>
      <c r="H18" s="318"/>
      <c r="I18" s="85">
        <f>+'Rural &amp; Low Income'!C23</f>
        <v>0</v>
      </c>
      <c r="J18" s="85">
        <f>+'Title VII'!C26</f>
        <v>0</v>
      </c>
      <c r="K18" s="154">
        <f>+'Title X MCV Subgrant'!C12</f>
        <v>0</v>
      </c>
      <c r="L18" s="80">
        <f>+'Math-Enhancement'!C24</f>
        <v>0</v>
      </c>
      <c r="M18" s="80">
        <f>+'Reads-Enhancement'!C23</f>
        <v>0</v>
      </c>
      <c r="N18" s="80">
        <f>+'FACE '!B21</f>
        <v>0</v>
      </c>
      <c r="O18" s="80">
        <f>+FOCUS!C23</f>
        <v>0</v>
      </c>
      <c r="P18" s="80">
        <f>+'SIG 1003(a)'!C25</f>
        <v>0</v>
      </c>
      <c r="Q18" s="80">
        <f>+'SIG 1003(g)'!C26</f>
        <v>0</v>
      </c>
      <c r="R18" s="80" t="e">
        <f t="shared" si="1"/>
        <v>#REF!</v>
      </c>
    </row>
    <row r="19" spans="1:18" x14ac:dyDescent="0.25">
      <c r="A19" s="212"/>
      <c r="B19" s="841" t="s">
        <v>14</v>
      </c>
      <c r="C19" s="841"/>
      <c r="D19" s="91">
        <f>+ISEP!C38</f>
        <v>0</v>
      </c>
      <c r="E19" s="80">
        <f>'Title I-A '!C30</f>
        <v>0</v>
      </c>
      <c r="F19" s="80">
        <f>+'Title II-A'!C34</f>
        <v>0</v>
      </c>
      <c r="G19" s="80" t="e">
        <f>+#REF!+#REF!+#REF!</f>
        <v>#REF!</v>
      </c>
      <c r="H19" s="318"/>
      <c r="I19" s="85">
        <f>+'Rural &amp; Low Income'!C27</f>
        <v>0</v>
      </c>
      <c r="J19" s="85">
        <f>+'Title VII'!C30</f>
        <v>0</v>
      </c>
      <c r="K19" s="154">
        <f>+'Title X MCV Subgrant'!C13</f>
        <v>0</v>
      </c>
      <c r="L19" s="80">
        <f>+'Math-Enhancement'!C28</f>
        <v>0</v>
      </c>
      <c r="M19" s="80">
        <f>+'Reads-Enhancement'!C28</f>
        <v>0</v>
      </c>
      <c r="N19" s="80">
        <f>+'FACE '!B25</f>
        <v>0</v>
      </c>
      <c r="O19" s="80">
        <f>+FOCUS!C27</f>
        <v>0</v>
      </c>
      <c r="P19" s="80">
        <f>+'SIG 1003(a)'!C29</f>
        <v>0</v>
      </c>
      <c r="Q19" s="80">
        <f>+'SIG 1003(g)'!C29</f>
        <v>0</v>
      </c>
      <c r="R19" s="80" t="e">
        <f t="shared" si="1"/>
        <v>#REF!</v>
      </c>
    </row>
    <row r="20" spans="1:18" s="118" customFormat="1" x14ac:dyDescent="0.25">
      <c r="A20" s="212"/>
      <c r="B20" s="841" t="s">
        <v>327</v>
      </c>
      <c r="C20" s="841"/>
      <c r="D20" s="91"/>
      <c r="E20" s="80"/>
      <c r="F20" s="80"/>
      <c r="G20" s="80" t="e">
        <f>+#REF!</f>
        <v>#REF!</v>
      </c>
      <c r="H20" s="318"/>
      <c r="I20" s="85">
        <v>0</v>
      </c>
      <c r="J20" s="85"/>
      <c r="K20" s="154"/>
      <c r="L20" s="80"/>
      <c r="M20" s="80"/>
      <c r="N20" s="80"/>
      <c r="O20" s="80"/>
      <c r="P20" s="80"/>
      <c r="Q20" s="80"/>
      <c r="R20" s="80" t="e">
        <f t="shared" si="1"/>
        <v>#REF!</v>
      </c>
    </row>
    <row r="21" spans="1:18" s="118" customFormat="1" x14ac:dyDescent="0.25">
      <c r="A21" s="246"/>
      <c r="B21" s="843" t="s">
        <v>901</v>
      </c>
      <c r="C21" s="844"/>
      <c r="D21" s="91"/>
      <c r="E21" s="80"/>
      <c r="F21" s="80"/>
      <c r="G21" s="80" t="e">
        <f>+#REF!</f>
        <v>#REF!</v>
      </c>
      <c r="H21" s="318"/>
      <c r="I21" s="85"/>
      <c r="J21" s="85">
        <f>+'Title X MCV Subgrant'!C16</f>
        <v>0</v>
      </c>
      <c r="K21" s="154">
        <f>+'Title X MCV Subgrant'!C16</f>
        <v>0</v>
      </c>
      <c r="L21" s="80"/>
      <c r="M21" s="80"/>
      <c r="N21" s="80"/>
      <c r="O21" s="80"/>
      <c r="P21" s="80"/>
      <c r="Q21" s="80"/>
      <c r="R21" s="80"/>
    </row>
    <row r="22" spans="1:18" x14ac:dyDescent="0.25">
      <c r="A22" s="93"/>
      <c r="B22" s="858" t="s">
        <v>15</v>
      </c>
      <c r="C22" s="858"/>
      <c r="D22" s="94">
        <f>SUM(D13:D19)</f>
        <v>0</v>
      </c>
      <c r="E22" s="94">
        <f>SUM(E13:E19)</f>
        <v>0</v>
      </c>
      <c r="F22" s="94">
        <v>0</v>
      </c>
      <c r="G22" s="94" t="e">
        <f>SUM(G13:G21)</f>
        <v>#REF!</v>
      </c>
      <c r="H22" s="95">
        <v>0</v>
      </c>
      <c r="I22" s="95">
        <f>SUM(I13:I20)</f>
        <v>0</v>
      </c>
      <c r="J22" s="95">
        <f>SUM(J13:J21)</f>
        <v>0</v>
      </c>
      <c r="K22" s="94">
        <f>SUM(K13:K21)</f>
        <v>0</v>
      </c>
      <c r="L22" s="94">
        <f>SUM(L13:L21)</f>
        <v>0</v>
      </c>
      <c r="M22" s="94">
        <f t="shared" ref="M22:R22" si="2">SUM(M13:M21)</f>
        <v>0</v>
      </c>
      <c r="N22" s="94">
        <f t="shared" si="2"/>
        <v>0</v>
      </c>
      <c r="O22" s="94">
        <f t="shared" si="2"/>
        <v>0</v>
      </c>
      <c r="P22" s="94">
        <f t="shared" si="2"/>
        <v>0</v>
      </c>
      <c r="Q22" s="94">
        <f t="shared" si="2"/>
        <v>0</v>
      </c>
      <c r="R22" s="94" t="e">
        <f t="shared" si="2"/>
        <v>#REF!</v>
      </c>
    </row>
    <row r="23" spans="1:18" x14ac:dyDescent="0.25">
      <c r="A23" s="853"/>
      <c r="B23" s="853"/>
      <c r="C23" s="853"/>
      <c r="D23" s="91"/>
      <c r="E23" s="80"/>
      <c r="F23" s="80"/>
      <c r="G23" s="80"/>
      <c r="H23" s="85"/>
      <c r="I23" s="85"/>
      <c r="J23" s="85"/>
      <c r="K23" s="80"/>
      <c r="L23" s="80"/>
      <c r="M23" s="80"/>
      <c r="N23" s="80"/>
      <c r="O23" s="80"/>
      <c r="P23" s="80"/>
      <c r="Q23" s="80"/>
      <c r="R23" s="80"/>
    </row>
    <row r="24" spans="1:18" x14ac:dyDescent="0.25">
      <c r="A24" s="842" t="s">
        <v>890</v>
      </c>
      <c r="B24" s="842"/>
      <c r="C24" s="842"/>
      <c r="D24" s="89"/>
      <c r="E24" s="82"/>
      <c r="F24" s="82"/>
      <c r="G24" s="82"/>
      <c r="H24" s="96"/>
      <c r="I24" s="96"/>
      <c r="J24" s="96"/>
      <c r="K24" s="82"/>
      <c r="L24" s="82"/>
      <c r="M24" s="82"/>
      <c r="N24" s="82"/>
      <c r="O24" s="82"/>
      <c r="P24" s="82"/>
      <c r="Q24" s="82"/>
      <c r="R24" s="82"/>
    </row>
    <row r="25" spans="1:18" x14ac:dyDescent="0.25">
      <c r="A25" s="212"/>
      <c r="B25" s="831" t="s">
        <v>58</v>
      </c>
      <c r="C25" s="831"/>
      <c r="D25" s="91">
        <f>+ISEP!C44</f>
        <v>0</v>
      </c>
      <c r="E25" s="80">
        <f>+'Title I-A '!C35</f>
        <v>0</v>
      </c>
      <c r="F25" s="80">
        <f>+'Title II-A'!C39</f>
        <v>0</v>
      </c>
      <c r="G25" s="358" t="e">
        <f>SUM(#REF!)</f>
        <v>#REF!</v>
      </c>
      <c r="H25" s="85">
        <f>+'21st CCLS'!D10</f>
        <v>0</v>
      </c>
      <c r="I25" s="85">
        <f>+'Rural &amp; Low Income'!C32</f>
        <v>0</v>
      </c>
      <c r="J25" s="85">
        <f>+'Title VII'!C35</f>
        <v>0</v>
      </c>
      <c r="K25" s="80">
        <f>+'Title X MCV Subgrant'!C20</f>
        <v>0</v>
      </c>
      <c r="L25" s="80">
        <f>+'Math-Enhancement'!C33</f>
        <v>0</v>
      </c>
      <c r="M25" s="80">
        <f>+'Reads-Enhancement'!C33</f>
        <v>0</v>
      </c>
      <c r="N25" s="80">
        <f>+'FACE '!B30</f>
        <v>0</v>
      </c>
      <c r="O25" s="80">
        <f>+FOCUS!C32</f>
        <v>0</v>
      </c>
      <c r="P25" s="80">
        <f>+'SIG 1003(a)'!C34</f>
        <v>0</v>
      </c>
      <c r="Q25" s="80">
        <f>+'SIG 1003(g)'!C34</f>
        <v>0</v>
      </c>
      <c r="R25" s="80" t="e">
        <f>SUM(D25:Q25)</f>
        <v>#REF!</v>
      </c>
    </row>
    <row r="26" spans="1:18" x14ac:dyDescent="0.25">
      <c r="A26" s="212"/>
      <c r="B26" s="831" t="s">
        <v>10</v>
      </c>
      <c r="C26" s="831"/>
      <c r="D26" s="91">
        <f>+ISEP!C48</f>
        <v>0</v>
      </c>
      <c r="E26" s="80">
        <f>'Title I-A '!C39</f>
        <v>0</v>
      </c>
      <c r="F26" s="80">
        <f>+'Title II-A'!C43</f>
        <v>0</v>
      </c>
      <c r="G26" s="310"/>
      <c r="H26" s="220">
        <f>+'21st CCLS'!D14</f>
        <v>0</v>
      </c>
      <c r="I26" s="85">
        <f>+'Rural &amp; Low Income'!C36</f>
        <v>0</v>
      </c>
      <c r="J26" s="85">
        <f>+'Title VII'!C39</f>
        <v>0</v>
      </c>
      <c r="K26" s="80">
        <f>+'Title X MCV Subgrant'!C21</f>
        <v>0</v>
      </c>
      <c r="L26" s="80">
        <f>+'Math-Enhancement'!C37</f>
        <v>0</v>
      </c>
      <c r="M26" s="80">
        <f>+'Reads-Enhancement'!C37</f>
        <v>0</v>
      </c>
      <c r="N26" s="80">
        <f>+'FACE '!B34</f>
        <v>0</v>
      </c>
      <c r="O26" s="80">
        <f>+FOCUS!C36</f>
        <v>0</v>
      </c>
      <c r="P26" s="80">
        <f>+'SIG 1003(a)'!C38</f>
        <v>0</v>
      </c>
      <c r="Q26" s="80">
        <f>+'SIG 1003(g)'!C38</f>
        <v>0</v>
      </c>
      <c r="R26" s="80">
        <f t="shared" ref="R26:R32" si="3">SUM(D26:Q26)</f>
        <v>0</v>
      </c>
    </row>
    <row r="27" spans="1:18" s="78" customFormat="1" x14ac:dyDescent="0.25">
      <c r="A27" s="212"/>
      <c r="B27" s="845" t="s">
        <v>13</v>
      </c>
      <c r="C27" s="846"/>
      <c r="D27" s="91">
        <f>+ISEP!C50</f>
        <v>0</v>
      </c>
      <c r="E27" s="80">
        <f>+'Title I-A '!C41</f>
        <v>0</v>
      </c>
      <c r="F27" s="80">
        <f>+'Title II-A'!C45</f>
        <v>0</v>
      </c>
      <c r="G27" s="310"/>
      <c r="H27" s="85">
        <f>+'21st CCLS'!D16</f>
        <v>0</v>
      </c>
      <c r="I27" s="85">
        <f>+'Rural &amp; Low Income'!C38</f>
        <v>0</v>
      </c>
      <c r="J27" s="85">
        <f>+'Title VII'!C44</f>
        <v>0</v>
      </c>
      <c r="K27" s="250">
        <f>+'Title X MCV Subgrant'!C22</f>
        <v>0</v>
      </c>
      <c r="L27" s="80">
        <f>+'Math-Enhancement'!C39</f>
        <v>0</v>
      </c>
      <c r="M27" s="80">
        <f>+'Reads-Enhancement'!C39</f>
        <v>0</v>
      </c>
      <c r="N27" s="80">
        <f>+'FACE '!B36</f>
        <v>0</v>
      </c>
      <c r="O27" s="80">
        <f>+FOCUS!C38</f>
        <v>0</v>
      </c>
      <c r="P27" s="80">
        <f>+'SIG 1003(g)'!C44</f>
        <v>0</v>
      </c>
      <c r="Q27" s="80">
        <f>+'SIG 1003(g)'!C44</f>
        <v>0</v>
      </c>
      <c r="R27" s="80">
        <f t="shared" si="3"/>
        <v>0</v>
      </c>
    </row>
    <row r="28" spans="1:18" x14ac:dyDescent="0.25">
      <c r="A28" s="212"/>
      <c r="B28" s="841" t="s">
        <v>875</v>
      </c>
      <c r="C28" s="841"/>
      <c r="D28" s="91">
        <f>+ISEP!C54</f>
        <v>0</v>
      </c>
      <c r="E28" s="80">
        <f>+'Title I-A '!C45</f>
        <v>0</v>
      </c>
      <c r="F28" s="80">
        <f>+'Title II-A'!C49</f>
        <v>0</v>
      </c>
      <c r="G28" s="310"/>
      <c r="H28" s="85">
        <f>+'21st CCLS'!D19</f>
        <v>0</v>
      </c>
      <c r="I28" s="85">
        <f>+'Rural &amp; Low Income'!C41</f>
        <v>0</v>
      </c>
      <c r="J28" s="85">
        <f>+'Title VII'!C41</f>
        <v>0</v>
      </c>
      <c r="K28" s="80">
        <f>+'Title X MCV Subgrant'!C24</f>
        <v>0</v>
      </c>
      <c r="L28" s="80">
        <f>+'Math-Enhancement'!C42</f>
        <v>0</v>
      </c>
      <c r="M28" s="80">
        <f>+'Reads-Enhancement'!C42</f>
        <v>0</v>
      </c>
      <c r="N28" s="80">
        <f>+'FACE '!B39</f>
        <v>0</v>
      </c>
      <c r="O28" s="80">
        <f>+FOCUS!C41</f>
        <v>0</v>
      </c>
      <c r="P28" s="80">
        <f>+'SIG 1003(a)'!C43</f>
        <v>0</v>
      </c>
      <c r="Q28" s="80">
        <f>+'SIG 1003(g)'!C40</f>
        <v>0</v>
      </c>
      <c r="R28" s="80">
        <f t="shared" si="3"/>
        <v>0</v>
      </c>
    </row>
    <row r="29" spans="1:18" x14ac:dyDescent="0.25">
      <c r="A29" s="212"/>
      <c r="B29" s="841" t="s">
        <v>876</v>
      </c>
      <c r="C29" s="841"/>
      <c r="D29" s="91">
        <f>+ISEP!C58</f>
        <v>0</v>
      </c>
      <c r="E29" s="80">
        <f>+'Title I-A '!C49</f>
        <v>0</v>
      </c>
      <c r="F29" s="80">
        <f>+'Title II-A'!C53</f>
        <v>0</v>
      </c>
      <c r="G29" s="310"/>
      <c r="H29" s="85">
        <f>+'21st CCLS'!D23</f>
        <v>0</v>
      </c>
      <c r="I29" s="85">
        <f>'Rural &amp; Low Income'!C45</f>
        <v>0</v>
      </c>
      <c r="J29" s="85">
        <f>+'Title VII'!C47</f>
        <v>0</v>
      </c>
      <c r="K29" s="80">
        <f>+'Title X MCV Subgrant'!C25</f>
        <v>0</v>
      </c>
      <c r="L29" s="80">
        <f>+'Math-Enhancement'!C46</f>
        <v>0</v>
      </c>
      <c r="M29" s="80">
        <f>+'Reads-Enhancement'!C46</f>
        <v>0</v>
      </c>
      <c r="N29" s="80">
        <f>+'FACE '!B42</f>
        <v>0</v>
      </c>
      <c r="O29" s="80">
        <f>+FOCUS!C45</f>
        <v>0</v>
      </c>
      <c r="P29" s="80">
        <f>+'SIG 1003(a)'!C47</f>
        <v>0</v>
      </c>
      <c r="Q29" s="80">
        <f>+'SIG 1003(g)'!C47</f>
        <v>0</v>
      </c>
      <c r="R29" s="80">
        <f t="shared" si="3"/>
        <v>0</v>
      </c>
    </row>
    <row r="30" spans="1:18" x14ac:dyDescent="0.25">
      <c r="A30" s="212"/>
      <c r="B30" s="841" t="s">
        <v>14</v>
      </c>
      <c r="C30" s="841"/>
      <c r="D30" s="91">
        <f>+ISEP!C61</f>
        <v>0</v>
      </c>
      <c r="E30" s="80">
        <f>+'Title I-A '!C52</f>
        <v>0</v>
      </c>
      <c r="F30" s="80">
        <f>+'Title II-A'!C56</f>
        <v>0</v>
      </c>
      <c r="G30" s="310"/>
      <c r="H30" s="85">
        <f>+'21st CCLS'!D26</f>
        <v>0</v>
      </c>
      <c r="I30" s="85">
        <f>+'Rural &amp; Low Income'!C48</f>
        <v>0</v>
      </c>
      <c r="J30" s="85">
        <f>+'Title VII'!C50</f>
        <v>0</v>
      </c>
      <c r="K30" s="80">
        <f>+'Title X MCV Subgrant'!C23</f>
        <v>0</v>
      </c>
      <c r="L30" s="80">
        <f>+'Math-Enhancement'!C49</f>
        <v>0</v>
      </c>
      <c r="M30" s="80">
        <f>+'Reads-Enhancement'!C49</f>
        <v>0</v>
      </c>
      <c r="N30" s="80">
        <f>+'FACE '!B45</f>
        <v>0</v>
      </c>
      <c r="O30" s="80">
        <f>+FOCUS!C48</f>
        <v>0</v>
      </c>
      <c r="P30" s="80">
        <f>+'SIG 1003(a)'!C50</f>
        <v>0</v>
      </c>
      <c r="Q30" s="80">
        <f>+'SIG 1003(g)'!C50</f>
        <v>0</v>
      </c>
      <c r="R30" s="80">
        <f t="shared" si="3"/>
        <v>0</v>
      </c>
    </row>
    <row r="31" spans="1:18" s="118" customFormat="1" x14ac:dyDescent="0.25">
      <c r="A31" s="212"/>
      <c r="B31" s="841" t="s">
        <v>130</v>
      </c>
      <c r="C31" s="841"/>
      <c r="D31" s="91"/>
      <c r="E31" s="80"/>
      <c r="F31" s="80"/>
      <c r="G31" s="310"/>
      <c r="H31" s="85"/>
      <c r="I31" s="85"/>
      <c r="J31" s="85"/>
      <c r="K31" s="80"/>
      <c r="L31" s="80"/>
      <c r="M31" s="80"/>
      <c r="N31" s="80">
        <f>+'FACE '!B48</f>
        <v>0</v>
      </c>
      <c r="O31" s="80"/>
      <c r="P31" s="80"/>
      <c r="Q31" s="80"/>
      <c r="R31" s="80">
        <f t="shared" si="3"/>
        <v>0</v>
      </c>
    </row>
    <row r="32" spans="1:18" x14ac:dyDescent="0.25">
      <c r="A32" s="212"/>
      <c r="B32" s="831" t="s">
        <v>17</v>
      </c>
      <c r="C32" s="831"/>
      <c r="D32" s="91">
        <f>+ISEP!C64</f>
        <v>0</v>
      </c>
      <c r="E32" s="80">
        <f>+'Title I-A '!C55</f>
        <v>0</v>
      </c>
      <c r="F32" s="80">
        <f>+'Title II-A'!C59</f>
        <v>0</v>
      </c>
      <c r="G32" s="310"/>
      <c r="H32" s="85">
        <f>+'21st CCLS'!D29</f>
        <v>0</v>
      </c>
      <c r="I32" s="85">
        <f>+'Rural &amp; Low Income'!C51</f>
        <v>0</v>
      </c>
      <c r="J32" s="85">
        <f>+'Title VII'!C53</f>
        <v>0</v>
      </c>
      <c r="K32" s="80">
        <f>+'Title X MCV Subgrant'!C26</f>
        <v>0</v>
      </c>
      <c r="L32" s="80">
        <f>+'Math-Enhancement'!C52</f>
        <v>0</v>
      </c>
      <c r="M32" s="80">
        <f>+'Reads-Enhancement'!C52</f>
        <v>0</v>
      </c>
      <c r="N32" s="80">
        <f>+'FACE '!B51</f>
        <v>0</v>
      </c>
      <c r="O32" s="80">
        <f>+FOCUS!C51</f>
        <v>0</v>
      </c>
      <c r="P32" s="80">
        <f>+'SIG 1003(a)'!C53</f>
        <v>0</v>
      </c>
      <c r="Q32" s="80">
        <f>+'SIG 1003(g)'!C53</f>
        <v>0</v>
      </c>
      <c r="R32" s="80">
        <f t="shared" si="3"/>
        <v>0</v>
      </c>
    </row>
    <row r="33" spans="1:18" x14ac:dyDescent="0.25">
      <c r="A33" s="93"/>
      <c r="B33" s="832" t="s">
        <v>18</v>
      </c>
      <c r="C33" s="832"/>
      <c r="D33" s="94">
        <f>SUM(D25:D32)</f>
        <v>0</v>
      </c>
      <c r="E33" s="94">
        <f t="shared" ref="E33:I33" si="4">SUM(E25:E32)</f>
        <v>0</v>
      </c>
      <c r="F33" s="94">
        <f t="shared" si="4"/>
        <v>0</v>
      </c>
      <c r="G33" s="94" t="e">
        <f t="shared" si="4"/>
        <v>#REF!</v>
      </c>
      <c r="H33" s="95">
        <f t="shared" si="4"/>
        <v>0</v>
      </c>
      <c r="I33" s="95">
        <f t="shared" si="4"/>
        <v>0</v>
      </c>
      <c r="J33" s="95">
        <f>SUM(J25:J32)</f>
        <v>0</v>
      </c>
      <c r="K33" s="94">
        <f>SUM(K25:K32)</f>
        <v>0</v>
      </c>
      <c r="L33" s="94">
        <f>SUM(L25:L32)</f>
        <v>0</v>
      </c>
      <c r="M33" s="94">
        <f t="shared" ref="M33:R33" si="5">SUM(M25:M32)</f>
        <v>0</v>
      </c>
      <c r="N33" s="94">
        <f t="shared" si="5"/>
        <v>0</v>
      </c>
      <c r="O33" s="94">
        <f>SUM(O25:O32)</f>
        <v>0</v>
      </c>
      <c r="P33" s="94">
        <f t="shared" si="5"/>
        <v>0</v>
      </c>
      <c r="Q33" s="94">
        <f t="shared" si="5"/>
        <v>0</v>
      </c>
      <c r="R33" s="94" t="e">
        <f t="shared" si="5"/>
        <v>#REF!</v>
      </c>
    </row>
    <row r="34" spans="1:18" s="118" customFormat="1" x14ac:dyDescent="0.25">
      <c r="A34" s="92"/>
      <c r="B34" s="835"/>
      <c r="C34" s="835"/>
      <c r="D34" s="150"/>
      <c r="E34" s="150"/>
      <c r="F34" s="150"/>
      <c r="G34" s="150"/>
      <c r="H34" s="151"/>
      <c r="I34" s="151"/>
      <c r="J34" s="151"/>
      <c r="K34" s="150"/>
      <c r="L34" s="150"/>
      <c r="M34" s="150"/>
      <c r="N34" s="150"/>
      <c r="O34" s="150"/>
      <c r="P34" s="150"/>
      <c r="Q34" s="150"/>
      <c r="R34" s="150"/>
    </row>
    <row r="35" spans="1:18" s="118" customFormat="1" x14ac:dyDescent="0.25">
      <c r="A35" s="153" t="s">
        <v>872</v>
      </c>
      <c r="B35" s="153"/>
      <c r="C35" s="215"/>
      <c r="D35" s="89"/>
      <c r="E35" s="89"/>
      <c r="F35" s="89"/>
      <c r="G35" s="89"/>
      <c r="H35" s="96"/>
      <c r="I35" s="96"/>
      <c r="J35" s="96"/>
      <c r="K35" s="89"/>
      <c r="L35" s="89"/>
      <c r="M35" s="89"/>
      <c r="N35" s="89"/>
      <c r="O35" s="89"/>
      <c r="P35" s="89"/>
      <c r="Q35" s="89"/>
      <c r="R35" s="89"/>
    </row>
    <row r="36" spans="1:18" s="118" customFormat="1" x14ac:dyDescent="0.25">
      <c r="A36" s="92"/>
      <c r="B36" s="835" t="s">
        <v>275</v>
      </c>
      <c r="C36" s="835"/>
      <c r="D36" s="213"/>
      <c r="E36" s="150"/>
      <c r="F36" s="150"/>
      <c r="G36" s="150" t="e">
        <f>+#REF!</f>
        <v>#REF!</v>
      </c>
      <c r="H36" s="309"/>
      <c r="I36" s="151"/>
      <c r="J36" s="151"/>
      <c r="K36" s="150"/>
      <c r="L36" s="150"/>
      <c r="M36" s="150"/>
      <c r="N36" s="150"/>
      <c r="O36" s="150"/>
      <c r="P36" s="150"/>
      <c r="Q36" s="150"/>
      <c r="R36" s="150" t="e">
        <f>SUM(D36:Q36)</f>
        <v>#REF!</v>
      </c>
    </row>
    <row r="37" spans="1:18" s="118" customFormat="1" x14ac:dyDescent="0.25">
      <c r="A37" s="92"/>
      <c r="B37" s="835" t="s">
        <v>276</v>
      </c>
      <c r="C37" s="835"/>
      <c r="D37" s="213"/>
      <c r="E37" s="150"/>
      <c r="F37" s="150"/>
      <c r="G37" s="150" t="e">
        <f>+#REF!</f>
        <v>#REF!</v>
      </c>
      <c r="H37" s="309"/>
      <c r="I37" s="151"/>
      <c r="J37" s="151"/>
      <c r="K37" s="150"/>
      <c r="L37" s="150"/>
      <c r="M37" s="150"/>
      <c r="N37" s="150"/>
      <c r="O37" s="150"/>
      <c r="P37" s="150"/>
      <c r="Q37" s="150"/>
      <c r="R37" s="150" t="e">
        <f>SUM(D37:Q37)</f>
        <v>#REF!</v>
      </c>
    </row>
    <row r="38" spans="1:18" x14ac:dyDescent="0.25">
      <c r="A38" s="155"/>
      <c r="B38" s="833" t="s">
        <v>329</v>
      </c>
      <c r="C38" s="833"/>
      <c r="D38" s="156"/>
      <c r="E38" s="157"/>
      <c r="F38" s="157"/>
      <c r="G38" s="157" t="e">
        <f>SUM(G36:G37)</f>
        <v>#REF!</v>
      </c>
      <c r="H38" s="95"/>
      <c r="I38" s="95"/>
      <c r="J38" s="95"/>
      <c r="K38" s="157"/>
      <c r="L38" s="157"/>
      <c r="M38" s="157"/>
      <c r="N38" s="157"/>
      <c r="O38" s="157"/>
      <c r="P38" s="157"/>
      <c r="Q38" s="157"/>
      <c r="R38" s="157" t="e">
        <f>SUM(R36:R37)</f>
        <v>#REF!</v>
      </c>
    </row>
    <row r="39" spans="1:18" s="118" customFormat="1" x14ac:dyDescent="0.25">
      <c r="A39" s="211" t="s">
        <v>328</v>
      </c>
      <c r="B39" s="216"/>
      <c r="C39" s="216"/>
      <c r="D39" s="153"/>
      <c r="E39" s="82"/>
      <c r="F39" s="82"/>
      <c r="G39" s="82"/>
      <c r="H39" s="96"/>
      <c r="I39" s="96"/>
      <c r="J39" s="96"/>
      <c r="K39" s="82"/>
      <c r="L39" s="82"/>
      <c r="M39" s="82"/>
      <c r="N39" s="82"/>
      <c r="O39" s="82"/>
      <c r="P39" s="82"/>
      <c r="Q39" s="82"/>
      <c r="R39" s="82"/>
    </row>
    <row r="40" spans="1:18" s="118" customFormat="1" x14ac:dyDescent="0.25">
      <c r="A40" s="152"/>
      <c r="B40" s="836" t="s">
        <v>58</v>
      </c>
      <c r="C40" s="837"/>
      <c r="D40" s="214"/>
      <c r="E40" s="154"/>
      <c r="F40" s="154"/>
      <c r="G40" s="154" t="e">
        <f>SUM(#REF!)</f>
        <v>#REF!</v>
      </c>
      <c r="H40" s="309"/>
      <c r="I40" s="151"/>
      <c r="J40" s="151"/>
      <c r="K40" s="154"/>
      <c r="L40" s="154"/>
      <c r="M40" s="154"/>
      <c r="N40" s="154"/>
      <c r="O40" s="154"/>
      <c r="P40" s="154"/>
      <c r="Q40" s="154"/>
      <c r="R40" s="150" t="e">
        <f>SUM(D40:Q40)</f>
        <v>#REF!</v>
      </c>
    </row>
    <row r="41" spans="1:18" s="118" customFormat="1" x14ac:dyDescent="0.25">
      <c r="A41" s="152"/>
      <c r="B41" s="836" t="s">
        <v>14</v>
      </c>
      <c r="C41" s="837"/>
      <c r="D41" s="214"/>
      <c r="E41" s="154"/>
      <c r="F41" s="154"/>
      <c r="G41" s="154" t="e">
        <f>+#REF!</f>
        <v>#REF!</v>
      </c>
      <c r="H41" s="309"/>
      <c r="I41" s="151"/>
      <c r="J41" s="151"/>
      <c r="K41" s="154"/>
      <c r="L41" s="154"/>
      <c r="M41" s="154"/>
      <c r="N41" s="154"/>
      <c r="O41" s="154"/>
      <c r="P41" s="154"/>
      <c r="Q41" s="154"/>
      <c r="R41" s="150" t="e">
        <f>SUM(D41:Q41)</f>
        <v>#REF!</v>
      </c>
    </row>
    <row r="42" spans="1:18" s="118" customFormat="1" x14ac:dyDescent="0.25">
      <c r="A42" s="97"/>
      <c r="B42" s="835" t="s">
        <v>11</v>
      </c>
      <c r="C42" s="835"/>
      <c r="D42" s="214"/>
      <c r="E42" s="80"/>
      <c r="F42" s="80"/>
      <c r="G42" s="80" t="e">
        <f>+#REF!</f>
        <v>#REF!</v>
      </c>
      <c r="H42" s="309"/>
      <c r="I42" s="85"/>
      <c r="J42" s="85"/>
      <c r="K42" s="80"/>
      <c r="L42" s="80"/>
      <c r="M42" s="80"/>
      <c r="N42" s="80"/>
      <c r="O42" s="80"/>
      <c r="P42" s="80"/>
      <c r="Q42" s="80"/>
      <c r="R42" s="150" t="e">
        <f>SUM(D42:Q42)</f>
        <v>#REF!</v>
      </c>
    </row>
    <row r="43" spans="1:18" s="118" customFormat="1" x14ac:dyDescent="0.25">
      <c r="A43" s="155"/>
      <c r="B43" s="833" t="s">
        <v>330</v>
      </c>
      <c r="C43" s="833"/>
      <c r="D43" s="156"/>
      <c r="E43" s="157"/>
      <c r="F43" s="157"/>
      <c r="G43" s="157" t="e">
        <f>SUM(G40:G42)</f>
        <v>#REF!</v>
      </c>
      <c r="H43" s="95"/>
      <c r="I43" s="95"/>
      <c r="J43" s="95"/>
      <c r="K43" s="157"/>
      <c r="L43" s="157"/>
      <c r="M43" s="157"/>
      <c r="N43" s="157"/>
      <c r="O43" s="157"/>
      <c r="P43" s="157"/>
      <c r="Q43" s="157"/>
      <c r="R43" s="157" t="e">
        <f>SUM(R40:R42)</f>
        <v>#REF!</v>
      </c>
    </row>
    <row r="44" spans="1:18" x14ac:dyDescent="0.25">
      <c r="A44" s="830" t="s">
        <v>19</v>
      </c>
      <c r="B44" s="830"/>
      <c r="C44" s="830"/>
      <c r="D44" s="250">
        <f>+D22+D33</f>
        <v>0</v>
      </c>
      <c r="E44" s="250">
        <f>+E22+E33</f>
        <v>0</v>
      </c>
      <c r="F44" s="250">
        <f>+F22+F33</f>
        <v>0</v>
      </c>
      <c r="G44" s="250" t="e">
        <f>+G22+G33+G38+G43</f>
        <v>#REF!</v>
      </c>
      <c r="H44" s="250">
        <f t="shared" ref="H44:Q44" si="6">+H22+H33</f>
        <v>0</v>
      </c>
      <c r="I44" s="250">
        <f t="shared" si="6"/>
        <v>0</v>
      </c>
      <c r="J44" s="250">
        <f>+J22+J33</f>
        <v>0</v>
      </c>
      <c r="K44" s="250">
        <f>+K22+K33</f>
        <v>0</v>
      </c>
      <c r="L44" s="250">
        <f t="shared" si="6"/>
        <v>0</v>
      </c>
      <c r="M44" s="250">
        <f t="shared" si="6"/>
        <v>0</v>
      </c>
      <c r="N44" s="250">
        <f t="shared" si="6"/>
        <v>0</v>
      </c>
      <c r="O44" s="250">
        <f>+O22+O33</f>
        <v>0</v>
      </c>
      <c r="P44" s="250">
        <f t="shared" si="6"/>
        <v>0</v>
      </c>
      <c r="Q44" s="250">
        <f t="shared" si="6"/>
        <v>0</v>
      </c>
      <c r="R44" s="250" t="e">
        <f>+R22+R33+R38+R43</f>
        <v>#REF!</v>
      </c>
    </row>
    <row r="45" spans="1:18" x14ac:dyDescent="0.25">
      <c r="A45" s="834" t="s">
        <v>31</v>
      </c>
      <c r="B45" s="834"/>
      <c r="C45" s="834"/>
      <c r="D45" s="250">
        <f>+D10-D44</f>
        <v>0</v>
      </c>
      <c r="E45" s="250">
        <f t="shared" ref="E45:R45" si="7">+E10-E44</f>
        <v>0</v>
      </c>
      <c r="F45" s="250">
        <f t="shared" si="7"/>
        <v>0</v>
      </c>
      <c r="G45" s="250" t="e">
        <f>+G10-G44</f>
        <v>#REF!</v>
      </c>
      <c r="H45" s="250">
        <f t="shared" si="7"/>
        <v>0</v>
      </c>
      <c r="I45" s="250">
        <f t="shared" si="7"/>
        <v>0</v>
      </c>
      <c r="J45" s="250">
        <f>+J10-J44</f>
        <v>0</v>
      </c>
      <c r="K45" s="250">
        <f t="shared" si="7"/>
        <v>0</v>
      </c>
      <c r="L45" s="250">
        <f t="shared" si="7"/>
        <v>0</v>
      </c>
      <c r="M45" s="250">
        <f t="shared" si="7"/>
        <v>0</v>
      </c>
      <c r="N45" s="250">
        <f t="shared" si="7"/>
        <v>0</v>
      </c>
      <c r="O45" s="250">
        <f>+O10-O44</f>
        <v>0</v>
      </c>
      <c r="P45" s="250">
        <f t="shared" si="7"/>
        <v>0</v>
      </c>
      <c r="Q45" s="250">
        <f t="shared" si="7"/>
        <v>0</v>
      </c>
      <c r="R45" s="250" t="e">
        <f t="shared" si="7"/>
        <v>#REF!</v>
      </c>
    </row>
    <row r="46" spans="1:18" x14ac:dyDescent="0.25">
      <c r="A46" s="1"/>
      <c r="B46" s="1"/>
      <c r="C46" s="1"/>
      <c r="D46" s="1"/>
      <c r="E46" s="1"/>
      <c r="F46" s="1"/>
      <c r="H46" s="1"/>
      <c r="L46" s="1"/>
      <c r="M46" s="1"/>
      <c r="N46" s="1"/>
      <c r="P46" s="1"/>
      <c r="Q46" s="1"/>
      <c r="R46" s="1"/>
    </row>
    <row r="47" spans="1:18" x14ac:dyDescent="0.25">
      <c r="I47"/>
      <c r="K47"/>
    </row>
    <row r="48" spans="1:18" x14ac:dyDescent="0.25">
      <c r="I48"/>
      <c r="K48"/>
    </row>
    <row r="49" spans="4:11" x14ac:dyDescent="0.25">
      <c r="I49"/>
      <c r="K49"/>
    </row>
    <row r="50" spans="4:11" x14ac:dyDescent="0.25">
      <c r="D50" s="30"/>
      <c r="E50" s="30"/>
      <c r="F50" s="30"/>
      <c r="G50" s="30"/>
      <c r="H50" s="30"/>
      <c r="I50" s="30"/>
      <c r="J50" s="30"/>
    </row>
    <row r="51" spans="4:11" x14ac:dyDescent="0.25">
      <c r="D51" s="30"/>
      <c r="E51" s="30"/>
      <c r="F51" s="30"/>
      <c r="G51" s="30"/>
      <c r="H51" s="30"/>
      <c r="I51" s="30"/>
      <c r="J51" s="30"/>
    </row>
    <row r="52" spans="4:11" x14ac:dyDescent="0.25">
      <c r="D52" s="30"/>
      <c r="E52" s="30"/>
      <c r="F52" s="30"/>
      <c r="G52" s="30"/>
      <c r="H52" s="30"/>
      <c r="I52" s="30"/>
      <c r="J52" s="30"/>
    </row>
    <row r="53" spans="4:11" x14ac:dyDescent="0.25">
      <c r="D53" s="471"/>
      <c r="E53" s="471"/>
      <c r="F53" s="471"/>
      <c r="G53" s="471"/>
      <c r="H53" s="471"/>
      <c r="I53" s="471"/>
      <c r="J53" s="159"/>
    </row>
    <row r="54" spans="4:11" x14ac:dyDescent="0.25">
      <c r="D54" s="471"/>
      <c r="E54" s="471"/>
      <c r="F54" s="471"/>
      <c r="G54" s="471"/>
      <c r="H54" s="471"/>
      <c r="I54" s="471"/>
      <c r="J54" s="159"/>
    </row>
    <row r="55" spans="4:11" x14ac:dyDescent="0.25">
      <c r="D55" s="471"/>
      <c r="E55" s="471"/>
      <c r="F55" s="471"/>
      <c r="G55" s="471"/>
      <c r="H55" s="471"/>
      <c r="I55" s="471"/>
      <c r="J55" s="159"/>
    </row>
    <row r="56" spans="4:11" x14ac:dyDescent="0.25">
      <c r="D56" s="471"/>
      <c r="E56" s="471"/>
      <c r="F56" s="471"/>
      <c r="G56" s="471"/>
      <c r="H56" s="471"/>
      <c r="I56" s="471"/>
      <c r="J56" s="159"/>
    </row>
    <row r="57" spans="4:11" x14ac:dyDescent="0.25">
      <c r="D57" s="471"/>
      <c r="E57" s="471"/>
      <c r="F57" s="471"/>
      <c r="G57" s="471"/>
      <c r="H57" s="471"/>
      <c r="I57" s="471"/>
      <c r="J57" s="159"/>
    </row>
    <row r="58" spans="4:11" x14ac:dyDescent="0.25">
      <c r="D58" s="471"/>
      <c r="E58" s="471"/>
      <c r="F58" s="471"/>
      <c r="G58" s="471"/>
      <c r="H58" s="471"/>
      <c r="I58" s="471"/>
      <c r="J58" s="159"/>
    </row>
    <row r="59" spans="4:11" x14ac:dyDescent="0.25">
      <c r="D59" s="471"/>
      <c r="E59" s="471"/>
      <c r="F59" s="471"/>
      <c r="G59" s="471"/>
      <c r="H59" s="471"/>
      <c r="I59" s="471"/>
      <c r="J59" s="159"/>
    </row>
    <row r="60" spans="4:11" x14ac:dyDescent="0.25">
      <c r="D60" s="471"/>
      <c r="E60" s="471"/>
      <c r="F60" s="471"/>
      <c r="G60" s="471"/>
      <c r="H60" s="471"/>
      <c r="I60" s="471"/>
      <c r="J60" s="159"/>
    </row>
    <row r="61" spans="4:11" x14ac:dyDescent="0.25">
      <c r="D61" s="471"/>
      <c r="E61" s="471"/>
      <c r="F61" s="471"/>
      <c r="G61" s="471"/>
      <c r="H61" s="471"/>
      <c r="I61" s="471"/>
      <c r="J61" s="159"/>
    </row>
    <row r="62" spans="4:11" x14ac:dyDescent="0.25">
      <c r="D62" s="471"/>
      <c r="E62" s="471"/>
      <c r="F62" s="471"/>
      <c r="G62" s="471"/>
      <c r="H62" s="471"/>
      <c r="I62" s="471"/>
      <c r="J62" s="159"/>
    </row>
  </sheetData>
  <mergeCells count="49">
    <mergeCell ref="B28:C28"/>
    <mergeCell ref="B16:C16"/>
    <mergeCell ref="B31:C31"/>
    <mergeCell ref="B29:C29"/>
    <mergeCell ref="B30:C30"/>
    <mergeCell ref="A5:C5"/>
    <mergeCell ref="B26:C26"/>
    <mergeCell ref="B25:C25"/>
    <mergeCell ref="B27:C27"/>
    <mergeCell ref="B22:C22"/>
    <mergeCell ref="B11:C11"/>
    <mergeCell ref="A12:C12"/>
    <mergeCell ref="B13:C13"/>
    <mergeCell ref="A6:C6"/>
    <mergeCell ref="A8:C8"/>
    <mergeCell ref="A10:C10"/>
    <mergeCell ref="A7:C7"/>
    <mergeCell ref="B14:C14"/>
    <mergeCell ref="C1:R1"/>
    <mergeCell ref="C2:R2"/>
    <mergeCell ref="A4:C4"/>
    <mergeCell ref="B20:C20"/>
    <mergeCell ref="A24:C24"/>
    <mergeCell ref="B15:C15"/>
    <mergeCell ref="B21:C21"/>
    <mergeCell ref="B17:C17"/>
    <mergeCell ref="A1:B1"/>
    <mergeCell ref="A9:C9"/>
    <mergeCell ref="B18:C18"/>
    <mergeCell ref="B19:C19"/>
    <mergeCell ref="A23:C23"/>
    <mergeCell ref="A2:B2"/>
    <mergeCell ref="C3:R3"/>
    <mergeCell ref="A3:B3"/>
    <mergeCell ref="D56:I60"/>
    <mergeCell ref="D61:I62"/>
    <mergeCell ref="B32:C32"/>
    <mergeCell ref="B33:C33"/>
    <mergeCell ref="B38:C38"/>
    <mergeCell ref="A44:C44"/>
    <mergeCell ref="A45:C45"/>
    <mergeCell ref="B42:C42"/>
    <mergeCell ref="B43:C43"/>
    <mergeCell ref="D53:I55"/>
    <mergeCell ref="B41:C41"/>
    <mergeCell ref="B40:C40"/>
    <mergeCell ref="B34:C34"/>
    <mergeCell ref="B36:C36"/>
    <mergeCell ref="B37:C37"/>
  </mergeCells>
  <printOptions horizontalCentered="1"/>
  <pageMargins left="0.3" right="0.3" top="1" bottom="0.75" header="0.3" footer="0.3"/>
  <pageSetup paperSize="5" scale="76" fitToWidth="0" orientation="landscape"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tint="0.39997558519241921"/>
  </sheetPr>
  <dimension ref="A1:B51"/>
  <sheetViews>
    <sheetView view="pageBreakPreview" zoomScaleNormal="100" zoomScaleSheetLayoutView="100" workbookViewId="0">
      <selection activeCell="D70" sqref="D70"/>
    </sheetView>
  </sheetViews>
  <sheetFormatPr defaultRowHeight="15" x14ac:dyDescent="0.25"/>
  <cols>
    <col min="1" max="1" width="100" customWidth="1"/>
  </cols>
  <sheetData>
    <row r="1" spans="1:2" x14ac:dyDescent="0.25">
      <c r="A1" t="s">
        <v>232</v>
      </c>
    </row>
    <row r="2" spans="1:2" ht="72.75" customHeight="1" x14ac:dyDescent="0.25">
      <c r="A2" s="99" t="s">
        <v>233</v>
      </c>
    </row>
    <row r="3" spans="1:2" x14ac:dyDescent="0.25">
      <c r="A3" s="102" t="s">
        <v>234</v>
      </c>
      <c r="B3" s="108"/>
    </row>
    <row r="4" spans="1:2" x14ac:dyDescent="0.25">
      <c r="A4" t="s">
        <v>186</v>
      </c>
    </row>
    <row r="5" spans="1:2" x14ac:dyDescent="0.25">
      <c r="A5" s="109" t="s">
        <v>187</v>
      </c>
    </row>
    <row r="6" spans="1:2" x14ac:dyDescent="0.25">
      <c r="A6" s="104"/>
    </row>
    <row r="7" spans="1:2" x14ac:dyDescent="0.25">
      <c r="A7" s="105" t="s">
        <v>188</v>
      </c>
    </row>
    <row r="8" spans="1:2" x14ac:dyDescent="0.25">
      <c r="A8" s="105" t="s">
        <v>189</v>
      </c>
    </row>
    <row r="9" spans="1:2" x14ac:dyDescent="0.25">
      <c r="A9" s="105" t="s">
        <v>190</v>
      </c>
    </row>
    <row r="10" spans="1:2" x14ac:dyDescent="0.25">
      <c r="A10" s="105" t="s">
        <v>191</v>
      </c>
    </row>
    <row r="11" spans="1:2" x14ac:dyDescent="0.25">
      <c r="A11" s="105" t="s">
        <v>192</v>
      </c>
    </row>
    <row r="12" spans="1:2" x14ac:dyDescent="0.25">
      <c r="A12" s="105" t="s">
        <v>193</v>
      </c>
    </row>
    <row r="13" spans="1:2" x14ac:dyDescent="0.25">
      <c r="A13" s="105" t="s">
        <v>194</v>
      </c>
    </row>
    <row r="14" spans="1:2" x14ac:dyDescent="0.25">
      <c r="A14" s="105" t="s">
        <v>195</v>
      </c>
    </row>
    <row r="15" spans="1:2" x14ac:dyDescent="0.25">
      <c r="A15" s="105" t="s">
        <v>196</v>
      </c>
    </row>
    <row r="16" spans="1:2" x14ac:dyDescent="0.25">
      <c r="A16" s="105" t="s">
        <v>197</v>
      </c>
    </row>
    <row r="17" spans="1:1" x14ac:dyDescent="0.25">
      <c r="A17" s="105" t="s">
        <v>198</v>
      </c>
    </row>
    <row r="18" spans="1:1" x14ac:dyDescent="0.25">
      <c r="A18" s="105" t="s">
        <v>199</v>
      </c>
    </row>
    <row r="19" spans="1:1" x14ac:dyDescent="0.25">
      <c r="A19" s="105" t="s">
        <v>200</v>
      </c>
    </row>
    <row r="20" spans="1:1" x14ac:dyDescent="0.25">
      <c r="A20" s="105" t="s">
        <v>201</v>
      </c>
    </row>
    <row r="21" spans="1:1" x14ac:dyDescent="0.25">
      <c r="A21" s="105" t="s">
        <v>202</v>
      </c>
    </row>
    <row r="22" spans="1:1" x14ac:dyDescent="0.25">
      <c r="A22" s="105" t="s">
        <v>203</v>
      </c>
    </row>
    <row r="23" spans="1:1" x14ac:dyDescent="0.25">
      <c r="A23" s="105" t="s">
        <v>204</v>
      </c>
    </row>
    <row r="24" spans="1:1" ht="25.5" x14ac:dyDescent="0.25">
      <c r="A24" s="178" t="s">
        <v>205</v>
      </c>
    </row>
    <row r="25" spans="1:1" x14ac:dyDescent="0.25">
      <c r="A25" s="105" t="s">
        <v>206</v>
      </c>
    </row>
    <row r="26" spans="1:1" x14ac:dyDescent="0.25">
      <c r="A26" s="105" t="s">
        <v>207</v>
      </c>
    </row>
    <row r="27" spans="1:1" x14ac:dyDescent="0.25">
      <c r="A27" s="105" t="s">
        <v>208</v>
      </c>
    </row>
    <row r="28" spans="1:1" x14ac:dyDescent="0.25">
      <c r="A28" s="105" t="s">
        <v>209</v>
      </c>
    </row>
    <row r="29" spans="1:1" x14ac:dyDescent="0.25">
      <c r="A29" s="105" t="s">
        <v>210</v>
      </c>
    </row>
    <row r="30" spans="1:1" x14ac:dyDescent="0.25">
      <c r="A30" s="105" t="s">
        <v>211</v>
      </c>
    </row>
    <row r="31" spans="1:1" x14ac:dyDescent="0.25">
      <c r="A31" s="105" t="s">
        <v>212</v>
      </c>
    </row>
    <row r="32" spans="1:1" x14ac:dyDescent="0.25">
      <c r="A32" s="105" t="s">
        <v>213</v>
      </c>
    </row>
    <row r="33" spans="1:1" x14ac:dyDescent="0.25">
      <c r="A33" s="105" t="s">
        <v>214</v>
      </c>
    </row>
    <row r="34" spans="1:1" x14ac:dyDescent="0.25">
      <c r="A34" s="105" t="s">
        <v>215</v>
      </c>
    </row>
    <row r="35" spans="1:1" x14ac:dyDescent="0.25">
      <c r="A35" s="105" t="s">
        <v>216</v>
      </c>
    </row>
    <row r="36" spans="1:1" x14ac:dyDescent="0.25">
      <c r="A36" s="105" t="s">
        <v>217</v>
      </c>
    </row>
    <row r="37" spans="1:1" x14ac:dyDescent="0.25">
      <c r="A37" s="105" t="s">
        <v>218</v>
      </c>
    </row>
    <row r="38" spans="1:1" x14ac:dyDescent="0.25">
      <c r="A38" s="105" t="s">
        <v>219</v>
      </c>
    </row>
    <row r="39" spans="1:1" x14ac:dyDescent="0.25">
      <c r="A39" s="105" t="s">
        <v>220</v>
      </c>
    </row>
    <row r="40" spans="1:1" x14ac:dyDescent="0.25">
      <c r="A40" s="105" t="s">
        <v>221</v>
      </c>
    </row>
    <row r="41" spans="1:1" x14ac:dyDescent="0.25">
      <c r="A41" s="105" t="s">
        <v>222</v>
      </c>
    </row>
    <row r="42" spans="1:1" x14ac:dyDescent="0.25">
      <c r="A42" s="105" t="s">
        <v>223</v>
      </c>
    </row>
    <row r="43" spans="1:1" x14ac:dyDescent="0.25">
      <c r="A43" s="105" t="s">
        <v>224</v>
      </c>
    </row>
    <row r="44" spans="1:1" x14ac:dyDescent="0.25">
      <c r="A44" s="105" t="s">
        <v>225</v>
      </c>
    </row>
    <row r="45" spans="1:1" x14ac:dyDescent="0.25">
      <c r="A45" s="105" t="s">
        <v>226</v>
      </c>
    </row>
    <row r="46" spans="1:1" x14ac:dyDescent="0.25">
      <c r="A46" s="105" t="s">
        <v>227</v>
      </c>
    </row>
    <row r="47" spans="1:1" x14ac:dyDescent="0.25">
      <c r="A47" s="105" t="s">
        <v>228</v>
      </c>
    </row>
    <row r="48" spans="1:1" x14ac:dyDescent="0.25">
      <c r="A48" s="105" t="s">
        <v>229</v>
      </c>
    </row>
    <row r="49" spans="1:1" x14ac:dyDescent="0.25">
      <c r="A49" s="105" t="s">
        <v>230</v>
      </c>
    </row>
    <row r="51" spans="1:1" ht="127.5" customHeight="1" x14ac:dyDescent="0.25">
      <c r="A51" s="99" t="s">
        <v>231</v>
      </c>
    </row>
  </sheetData>
  <hyperlinks>
    <hyperlink ref="A7" r:id="rId1" location="1" display="http://www.whitehouse.gov/omb/circulars_a087_2004 - 1"/>
    <hyperlink ref="A8" r:id="rId2" location="2" display="http://www.whitehouse.gov/omb/circulars_a087_2004 - 2"/>
    <hyperlink ref="A9" r:id="rId3" location="3" display="http://www.whitehouse.gov/omb/circulars_a087_2004 - 3"/>
    <hyperlink ref="A10" r:id="rId4" location="4" display="http://www.whitehouse.gov/omb/circulars_a087_2004 - 4"/>
    <hyperlink ref="A11" r:id="rId5" location="5" display="http://www.whitehouse.gov/omb/circulars_a087_2004 - 5"/>
    <hyperlink ref="A12" r:id="rId6" location="6" display="http://www.whitehouse.gov/omb/circulars_a087_2004 - 6"/>
    <hyperlink ref="A13" r:id="rId7" location="7" display="http://www.whitehouse.gov/omb/circulars_a087_2004 - 7"/>
    <hyperlink ref="A14" r:id="rId8" location="8" display="http://www.whitehouse.gov/omb/circulars_a087_2004 - 8"/>
    <hyperlink ref="A15" r:id="rId9" location="9" display="http://www.whitehouse.gov/omb/circulars_a087_2004 - 9"/>
    <hyperlink ref="A16" r:id="rId10" location="10" display="http://www.whitehouse.gov/omb/circulars_a087_2004 - 10"/>
    <hyperlink ref="A17" r:id="rId11" location="11" display="http://www.whitehouse.gov/omb/circulars_a087_2004 - 11"/>
    <hyperlink ref="A18" r:id="rId12" location="12" display="http://www.whitehouse.gov/omb/circulars_a087_2004 - 12"/>
    <hyperlink ref="A19" r:id="rId13" location="13" display="http://www.whitehouse.gov/omb/circulars_a087_2004 - 13"/>
    <hyperlink ref="A20" r:id="rId14" location="14" display="http://www.whitehouse.gov/omb/circulars_a087_2004 - 14"/>
    <hyperlink ref="A21" r:id="rId15" location="15" display="http://www.whitehouse.gov/omb/circulars_a087_2004 - 15"/>
    <hyperlink ref="A22" r:id="rId16" location="16" display="http://www.whitehouse.gov/omb/circulars_a087_2004 - 16"/>
    <hyperlink ref="A23" r:id="rId17" location="17" display="http://www.whitehouse.gov/omb/circulars_a087_2004 - 17"/>
    <hyperlink ref="A24" r:id="rId18" location="18" display="http://www.whitehouse.gov/omb/circulars_a087_2004 - 18"/>
    <hyperlink ref="A25" r:id="rId19" location="19" display="http://www.whitehouse.gov/omb/circulars_a087_2004 - 19"/>
    <hyperlink ref="A26" r:id="rId20" location="20" display="http://www.whitehouse.gov/omb/circulars_a087_2004 - 20"/>
    <hyperlink ref="A27" r:id="rId21" location="21" display="http://www.whitehouse.gov/omb/circulars_a087_2004 - 21"/>
    <hyperlink ref="A28" r:id="rId22" location="22" display="http://www.whitehouse.gov/omb/circulars_a087_2004 - 22"/>
    <hyperlink ref="A29" r:id="rId23" location="223" display="http://www.whitehouse.gov/omb/circulars_a087_2004 - 223"/>
    <hyperlink ref="A30" r:id="rId24" location="24" display="http://www.whitehouse.gov/omb/circulars_a087_2004 - 24"/>
    <hyperlink ref="A31" r:id="rId25" location="25" display="http://www.whitehouse.gov/omb/circulars_a087_2004 - 25"/>
    <hyperlink ref="A32" r:id="rId26" location="26" display="http://www.whitehouse.gov/omb/circulars_a087_2004 - 26"/>
    <hyperlink ref="A33" r:id="rId27" location="27" display="http://www.whitehouse.gov/omb/circulars_a087_2004 - 27"/>
    <hyperlink ref="A34" r:id="rId28" location="28" display="http://www.whitehouse.gov/omb/circulars_a087_2004 - 28"/>
    <hyperlink ref="A35" r:id="rId29" location="29" display="http://www.whitehouse.gov/omb/circulars_a087_2004 - 29"/>
    <hyperlink ref="A36" r:id="rId30" location="30" display="http://www.whitehouse.gov/omb/circulars_a087_2004 - 30"/>
    <hyperlink ref="A37" r:id="rId31" location="31" display="http://www.whitehouse.gov/omb/circulars_a087_2004 - 31"/>
    <hyperlink ref="A38" r:id="rId32" location="32" display="http://www.whitehouse.gov/omb/circulars_a087_2004 - 32"/>
    <hyperlink ref="A39" r:id="rId33" location="33" display="http://www.whitehouse.gov/omb/circulars_a087_2004 - 33"/>
    <hyperlink ref="A40" r:id="rId34" location="34" display="http://www.whitehouse.gov/omb/circulars_a087_2004 - 34"/>
    <hyperlink ref="A41" r:id="rId35" location="35" display="http://www.whitehouse.gov/omb/circulars_a087_2004 - 35"/>
    <hyperlink ref="A42" r:id="rId36" location="36" display="http://www.whitehouse.gov/omb/circulars_a087_2004 - 36"/>
    <hyperlink ref="A43" r:id="rId37" location="37" display="http://www.whitehouse.gov/omb/circulars_a087_2004 - 37"/>
    <hyperlink ref="A44" r:id="rId38" location="38" display="http://www.whitehouse.gov/omb/circulars_a087_2004 - 38"/>
    <hyperlink ref="A45" r:id="rId39" location="39" display="http://www.whitehouse.gov/omb/circulars_a087_2004 - 39"/>
    <hyperlink ref="A46" r:id="rId40" location="40" display="http://www.whitehouse.gov/omb/circulars_a087_2004 - 40"/>
    <hyperlink ref="A47" r:id="rId41" location="41" display="http://www.whitehouse.gov/omb/circulars_a087_2004 - 41"/>
    <hyperlink ref="A48" r:id="rId42" location="42" display="http://www.whitehouse.gov/omb/circulars_a087_2004 - 42"/>
    <hyperlink ref="A49" r:id="rId43" location="43" display="http://www.whitehouse.gov/omb/circulars_a087_2004 - 43"/>
    <hyperlink ref="A3" r:id="rId44" location="4"/>
  </hyperlinks>
  <pageMargins left="0.3" right="0.3" top="1" bottom="0.75" header="0.3" footer="0.3"/>
  <pageSetup scale="76" fitToHeight="0" orientation="portrait" r:id="rId45"/>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tint="0.39997558519241921"/>
  </sheetPr>
  <dimension ref="A1:B9"/>
  <sheetViews>
    <sheetView view="pageBreakPreview" zoomScaleNormal="100" zoomScaleSheetLayoutView="100" workbookViewId="0">
      <selection activeCell="D70" sqref="D70"/>
    </sheetView>
  </sheetViews>
  <sheetFormatPr defaultRowHeight="15" x14ac:dyDescent="0.25"/>
  <cols>
    <col min="1" max="2" width="56.28515625" customWidth="1"/>
  </cols>
  <sheetData>
    <row r="1" spans="1:2" ht="30.75" customHeight="1" x14ac:dyDescent="0.25">
      <c r="A1" s="862" t="s">
        <v>247</v>
      </c>
      <c r="B1" s="862"/>
    </row>
    <row r="2" spans="1:2" x14ac:dyDescent="0.25">
      <c r="A2" s="102" t="s">
        <v>235</v>
      </c>
    </row>
    <row r="4" spans="1:2" ht="197.25" customHeight="1" thickBot="1" x14ac:dyDescent="0.3">
      <c r="A4" s="460" t="s">
        <v>236</v>
      </c>
      <c r="B4" s="460"/>
    </row>
    <row r="5" spans="1:2" x14ac:dyDescent="0.25">
      <c r="A5" s="111" t="s">
        <v>237</v>
      </c>
      <c r="B5" s="112" t="s">
        <v>238</v>
      </c>
    </row>
    <row r="6" spans="1:2" x14ac:dyDescent="0.25">
      <c r="A6" s="113" t="s">
        <v>239</v>
      </c>
      <c r="B6" s="114" t="s">
        <v>243</v>
      </c>
    </row>
    <row r="7" spans="1:2" ht="45" x14ac:dyDescent="0.25">
      <c r="A7" s="115" t="s">
        <v>240</v>
      </c>
      <c r="B7" s="114" t="s">
        <v>244</v>
      </c>
    </row>
    <row r="8" spans="1:2" x14ac:dyDescent="0.25">
      <c r="A8" s="113" t="s">
        <v>241</v>
      </c>
      <c r="B8" s="114" t="s">
        <v>245</v>
      </c>
    </row>
    <row r="9" spans="1:2" ht="45.75" thickBot="1" x14ac:dyDescent="0.3">
      <c r="A9" s="116" t="s">
        <v>242</v>
      </c>
      <c r="B9" s="110" t="s">
        <v>246</v>
      </c>
    </row>
  </sheetData>
  <mergeCells count="2">
    <mergeCell ref="A1:B1"/>
    <mergeCell ref="A4:B4"/>
  </mergeCells>
  <hyperlinks>
    <hyperlink ref="A2" r:id="rId1"/>
  </hyperlinks>
  <pageMargins left="0.3" right="0.3" top="1" bottom="0.75" header="0.3" footer="0.3"/>
  <pageSetup scale="76" fitToHeight="0" orientation="portrait" r:id="rId2"/>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52"/>
  <sheetViews>
    <sheetView view="pageBreakPreview" topLeftCell="A10" zoomScaleNormal="100" zoomScaleSheetLayoutView="100" workbookViewId="0">
      <selection activeCell="D70" sqref="D70"/>
    </sheetView>
  </sheetViews>
  <sheetFormatPr defaultRowHeight="15" x14ac:dyDescent="0.25"/>
  <cols>
    <col min="1" max="1" width="6.7109375" style="118" customWidth="1"/>
    <col min="2" max="2" width="34.7109375" customWidth="1"/>
    <col min="3" max="3" width="46.28515625" customWidth="1"/>
  </cols>
  <sheetData>
    <row r="1" spans="1:3" ht="18.75" x14ac:dyDescent="0.25">
      <c r="A1" s="526" t="s">
        <v>879</v>
      </c>
      <c r="B1" s="527"/>
      <c r="C1" s="528"/>
    </row>
    <row r="2" spans="1:3" ht="18.75" x14ac:dyDescent="0.25">
      <c r="A2" s="529" t="s">
        <v>908</v>
      </c>
      <c r="B2" s="530"/>
      <c r="C2" s="531"/>
    </row>
    <row r="3" spans="1:3" ht="119.25" customHeight="1" x14ac:dyDescent="0.25">
      <c r="A3" s="535" t="s">
        <v>880</v>
      </c>
      <c r="B3" s="543"/>
      <c r="C3" s="544"/>
    </row>
    <row r="4" spans="1:3" ht="16.5" customHeight="1" x14ac:dyDescent="0.25">
      <c r="A4" s="532" t="s">
        <v>97</v>
      </c>
      <c r="B4" s="533"/>
      <c r="C4" s="534"/>
    </row>
    <row r="5" spans="1:3" ht="15.75" customHeight="1" x14ac:dyDescent="0.25">
      <c r="A5" s="545" t="s">
        <v>881</v>
      </c>
      <c r="B5" s="546"/>
      <c r="C5" s="547"/>
    </row>
    <row r="6" spans="1:3" x14ac:dyDescent="0.25">
      <c r="A6" s="548"/>
      <c r="B6" s="36" t="s">
        <v>88</v>
      </c>
      <c r="C6" s="539" t="s">
        <v>927</v>
      </c>
    </row>
    <row r="7" spans="1:3" x14ac:dyDescent="0.25">
      <c r="A7" s="548"/>
      <c r="B7" s="36" t="s">
        <v>89</v>
      </c>
      <c r="C7" s="540"/>
    </row>
    <row r="8" spans="1:3" x14ac:dyDescent="0.25">
      <c r="A8" s="548"/>
      <c r="B8" s="36" t="s">
        <v>90</v>
      </c>
      <c r="C8" s="540"/>
    </row>
    <row r="9" spans="1:3" x14ac:dyDescent="0.25">
      <c r="A9" s="548"/>
      <c r="B9" s="36" t="s">
        <v>91</v>
      </c>
      <c r="C9" s="540"/>
    </row>
    <row r="10" spans="1:3" x14ac:dyDescent="0.25">
      <c r="A10" s="548"/>
      <c r="B10" s="36" t="s">
        <v>92</v>
      </c>
      <c r="C10" s="540"/>
    </row>
    <row r="11" spans="1:3" x14ac:dyDescent="0.25">
      <c r="A11" s="548"/>
      <c r="B11" s="36" t="s">
        <v>93</v>
      </c>
      <c r="C11" s="540"/>
    </row>
    <row r="12" spans="1:3" x14ac:dyDescent="0.25">
      <c r="A12" s="548"/>
      <c r="B12" s="36" t="s">
        <v>94</v>
      </c>
      <c r="C12" s="540"/>
    </row>
    <row r="13" spans="1:3" x14ac:dyDescent="0.25">
      <c r="A13" s="548"/>
      <c r="B13" s="36" t="s">
        <v>95</v>
      </c>
      <c r="C13" s="540"/>
    </row>
    <row r="14" spans="1:3" x14ac:dyDescent="0.25">
      <c r="A14" s="548"/>
      <c r="B14" s="36" t="s">
        <v>882</v>
      </c>
      <c r="C14" s="540"/>
    </row>
    <row r="15" spans="1:3" x14ac:dyDescent="0.25">
      <c r="A15" s="548"/>
      <c r="B15" s="36" t="s">
        <v>883</v>
      </c>
      <c r="C15" s="540"/>
    </row>
    <row r="16" spans="1:3" x14ac:dyDescent="0.25">
      <c r="A16" s="548"/>
      <c r="B16" s="36" t="s">
        <v>96</v>
      </c>
      <c r="C16" s="541"/>
    </row>
    <row r="17" spans="1:3" x14ac:dyDescent="0.25">
      <c r="A17" s="545" t="s">
        <v>16</v>
      </c>
      <c r="B17" s="546"/>
      <c r="C17" s="547"/>
    </row>
    <row r="18" spans="1:3" x14ac:dyDescent="0.25">
      <c r="A18" s="548"/>
      <c r="B18" s="36" t="s">
        <v>106</v>
      </c>
      <c r="C18" s="539" t="s">
        <v>918</v>
      </c>
    </row>
    <row r="19" spans="1:3" x14ac:dyDescent="0.25">
      <c r="A19" s="548"/>
      <c r="B19" s="36" t="s">
        <v>107</v>
      </c>
      <c r="C19" s="540"/>
    </row>
    <row r="20" spans="1:3" x14ac:dyDescent="0.25">
      <c r="A20" s="548"/>
      <c r="B20" s="36" t="s">
        <v>108</v>
      </c>
      <c r="C20" s="540"/>
    </row>
    <row r="21" spans="1:3" x14ac:dyDescent="0.25">
      <c r="A21" s="548"/>
      <c r="B21" s="36" t="s">
        <v>109</v>
      </c>
      <c r="C21" s="540"/>
    </row>
    <row r="22" spans="1:3" x14ac:dyDescent="0.25">
      <c r="A22" s="548"/>
      <c r="B22" s="36" t="s">
        <v>110</v>
      </c>
      <c r="C22" s="540"/>
    </row>
    <row r="23" spans="1:3" x14ac:dyDescent="0.25">
      <c r="A23" s="548"/>
      <c r="B23" s="36" t="s">
        <v>111</v>
      </c>
      <c r="C23" s="540"/>
    </row>
    <row r="24" spans="1:3" x14ac:dyDescent="0.25">
      <c r="A24" s="548"/>
      <c r="B24" s="36" t="s">
        <v>112</v>
      </c>
      <c r="C24" s="540"/>
    </row>
    <row r="25" spans="1:3" x14ac:dyDescent="0.25">
      <c r="A25" s="548"/>
      <c r="B25" s="36" t="s">
        <v>113</v>
      </c>
      <c r="C25" s="540"/>
    </row>
    <row r="26" spans="1:3" x14ac:dyDescent="0.25">
      <c r="A26" s="548"/>
      <c r="B26" s="36" t="s">
        <v>114</v>
      </c>
      <c r="C26" s="540"/>
    </row>
    <row r="27" spans="1:3" x14ac:dyDescent="0.25">
      <c r="A27" s="548"/>
      <c r="B27" s="36" t="s">
        <v>115</v>
      </c>
      <c r="C27" s="540"/>
    </row>
    <row r="28" spans="1:3" x14ac:dyDescent="0.25">
      <c r="A28" s="548"/>
      <c r="B28" s="36" t="s">
        <v>116</v>
      </c>
      <c r="C28" s="540"/>
    </row>
    <row r="29" spans="1:3" x14ac:dyDescent="0.25">
      <c r="A29" s="548"/>
      <c r="B29" s="36" t="s">
        <v>117</v>
      </c>
      <c r="C29" s="540"/>
    </row>
    <row r="30" spans="1:3" x14ac:dyDescent="0.25">
      <c r="A30" s="548"/>
      <c r="B30" s="36" t="s">
        <v>118</v>
      </c>
      <c r="C30" s="541"/>
    </row>
    <row r="31" spans="1:3" ht="15.75" x14ac:dyDescent="0.25">
      <c r="A31" s="532" t="s">
        <v>884</v>
      </c>
      <c r="B31" s="533"/>
      <c r="C31" s="534"/>
    </row>
    <row r="32" spans="1:3" ht="60" x14ac:dyDescent="0.25">
      <c r="A32" s="535"/>
      <c r="B32" s="283" t="s">
        <v>885</v>
      </c>
      <c r="C32" s="284" t="s">
        <v>928</v>
      </c>
    </row>
    <row r="33" spans="1:3" ht="45" x14ac:dyDescent="0.25">
      <c r="A33" s="535"/>
      <c r="B33" s="283" t="s">
        <v>886</v>
      </c>
      <c r="C33" s="284" t="s">
        <v>909</v>
      </c>
    </row>
    <row r="34" spans="1:3" ht="48" customHeight="1" x14ac:dyDescent="0.25">
      <c r="A34" s="535"/>
      <c r="B34" s="283" t="s">
        <v>887</v>
      </c>
      <c r="C34" s="364" t="s">
        <v>910</v>
      </c>
    </row>
    <row r="35" spans="1:3" ht="15.75" x14ac:dyDescent="0.25">
      <c r="A35" s="549" t="s">
        <v>119</v>
      </c>
      <c r="B35" s="550"/>
      <c r="C35" s="551"/>
    </row>
    <row r="36" spans="1:3" x14ac:dyDescent="0.25">
      <c r="A36" s="536" t="s">
        <v>888</v>
      </c>
      <c r="B36" s="537"/>
      <c r="C36" s="538"/>
    </row>
    <row r="37" spans="1:3" x14ac:dyDescent="0.25">
      <c r="A37" s="535"/>
      <c r="B37" s="283" t="s">
        <v>98</v>
      </c>
      <c r="C37" s="539" t="s">
        <v>911</v>
      </c>
    </row>
    <row r="38" spans="1:3" x14ac:dyDescent="0.25">
      <c r="A38" s="535"/>
      <c r="B38" s="283" t="s">
        <v>99</v>
      </c>
      <c r="C38" s="540"/>
    </row>
    <row r="39" spans="1:3" x14ac:dyDescent="0.25">
      <c r="A39" s="535"/>
      <c r="B39" s="283" t="s">
        <v>100</v>
      </c>
      <c r="C39" s="540"/>
    </row>
    <row r="40" spans="1:3" x14ac:dyDescent="0.25">
      <c r="A40" s="535"/>
      <c r="B40" s="283" t="s">
        <v>101</v>
      </c>
      <c r="C40" s="540"/>
    </row>
    <row r="41" spans="1:3" x14ac:dyDescent="0.25">
      <c r="A41" s="535"/>
      <c r="B41" s="283" t="s">
        <v>102</v>
      </c>
      <c r="C41" s="540"/>
    </row>
    <row r="42" spans="1:3" x14ac:dyDescent="0.25">
      <c r="A42" s="535"/>
      <c r="B42" s="283" t="s">
        <v>103</v>
      </c>
      <c r="C42" s="540"/>
    </row>
    <row r="43" spans="1:3" x14ac:dyDescent="0.25">
      <c r="A43" s="535"/>
      <c r="B43" s="283" t="s">
        <v>104</v>
      </c>
      <c r="C43" s="540"/>
    </row>
    <row r="44" spans="1:3" x14ac:dyDescent="0.25">
      <c r="A44" s="535"/>
      <c r="B44" s="283" t="s">
        <v>105</v>
      </c>
      <c r="C44" s="541"/>
    </row>
    <row r="45" spans="1:3" x14ac:dyDescent="0.25">
      <c r="A45" s="536" t="s">
        <v>16</v>
      </c>
      <c r="B45" s="537"/>
      <c r="C45" s="538"/>
    </row>
    <row r="46" spans="1:3" x14ac:dyDescent="0.25">
      <c r="A46" s="535"/>
      <c r="B46" s="283" t="s">
        <v>98</v>
      </c>
      <c r="C46" s="539" t="s">
        <v>912</v>
      </c>
    </row>
    <row r="47" spans="1:3" x14ac:dyDescent="0.25">
      <c r="A47" s="535"/>
      <c r="B47" s="283" t="s">
        <v>889</v>
      </c>
      <c r="C47" s="540"/>
    </row>
    <row r="48" spans="1:3" x14ac:dyDescent="0.25">
      <c r="A48" s="535"/>
      <c r="B48" s="283" t="s">
        <v>120</v>
      </c>
      <c r="C48" s="540"/>
    </row>
    <row r="49" spans="1:3" x14ac:dyDescent="0.25">
      <c r="A49" s="535"/>
      <c r="B49" s="283" t="s">
        <v>121</v>
      </c>
      <c r="C49" s="540"/>
    </row>
    <row r="50" spans="1:3" x14ac:dyDescent="0.25">
      <c r="A50" s="535"/>
      <c r="B50" s="283" t="s">
        <v>122</v>
      </c>
      <c r="C50" s="540"/>
    </row>
    <row r="51" spans="1:3" x14ac:dyDescent="0.25">
      <c r="A51" s="535"/>
      <c r="B51" s="283" t="s">
        <v>123</v>
      </c>
      <c r="C51" s="540"/>
    </row>
    <row r="52" spans="1:3" ht="15.75" thickBot="1" x14ac:dyDescent="0.3">
      <c r="A52" s="542"/>
      <c r="B52" s="291" t="s">
        <v>124</v>
      </c>
      <c r="C52" s="552"/>
    </row>
  </sheetData>
  <mergeCells count="19">
    <mergeCell ref="A37:A44"/>
    <mergeCell ref="A45:C45"/>
    <mergeCell ref="A46:A52"/>
    <mergeCell ref="A3:C3"/>
    <mergeCell ref="A5:C5"/>
    <mergeCell ref="A6:A16"/>
    <mergeCell ref="A17:C17"/>
    <mergeCell ref="A18:A30"/>
    <mergeCell ref="A31:C31"/>
    <mergeCell ref="A35:C35"/>
    <mergeCell ref="C37:C44"/>
    <mergeCell ref="C46:C52"/>
    <mergeCell ref="A1:C1"/>
    <mergeCell ref="A2:C2"/>
    <mergeCell ref="A4:C4"/>
    <mergeCell ref="A32:A34"/>
    <mergeCell ref="A36:C36"/>
    <mergeCell ref="C6:C16"/>
    <mergeCell ref="C18:C30"/>
  </mergeCells>
  <pageMargins left="0.3" right="0.3" top="1" bottom="0.75" header="0.3" footer="0.3"/>
  <pageSetup scale="76" fitToHeight="0"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sheetPr>
  <dimension ref="A1:P110"/>
  <sheetViews>
    <sheetView view="pageBreakPreview" topLeftCell="A19" zoomScaleNormal="100" zoomScaleSheetLayoutView="100" workbookViewId="0">
      <selection activeCell="D70" sqref="D70"/>
    </sheetView>
  </sheetViews>
  <sheetFormatPr defaultRowHeight="15" x14ac:dyDescent="0.25"/>
  <cols>
    <col min="1" max="1" width="33.140625" customWidth="1"/>
    <col min="2" max="5" width="15.5703125" customWidth="1"/>
    <col min="6" max="6" width="15.28515625" customWidth="1"/>
    <col min="7" max="8" width="7.7109375" customWidth="1"/>
    <col min="9" max="9" width="15.5703125" customWidth="1"/>
  </cols>
  <sheetData>
    <row r="1" spans="1:16" ht="18.75" x14ac:dyDescent="0.25">
      <c r="A1" s="589" t="s">
        <v>33</v>
      </c>
      <c r="B1" s="589"/>
      <c r="C1" s="589"/>
      <c r="D1" s="589"/>
      <c r="E1" s="589"/>
      <c r="F1" s="589"/>
      <c r="G1" s="589"/>
      <c r="H1" s="589"/>
      <c r="I1" s="589"/>
      <c r="J1" s="1"/>
      <c r="K1" s="1"/>
      <c r="L1" s="1"/>
      <c r="M1" s="1"/>
      <c r="N1" s="1"/>
      <c r="O1" s="1"/>
      <c r="P1" s="1"/>
    </row>
    <row r="2" spans="1:16" ht="15" customHeight="1" x14ac:dyDescent="0.25">
      <c r="A2" s="27" t="s">
        <v>858</v>
      </c>
      <c r="B2" s="591">
        <f>+ISEP!B3</f>
        <v>0</v>
      </c>
      <c r="C2" s="592"/>
      <c r="D2" s="593"/>
      <c r="E2" s="594" t="s">
        <v>3</v>
      </c>
      <c r="F2" s="594"/>
      <c r="G2" s="594"/>
      <c r="H2" s="595"/>
      <c r="I2" s="595"/>
    </row>
    <row r="3" spans="1:16" ht="15" customHeight="1" x14ac:dyDescent="0.25">
      <c r="A3" s="209" t="s">
        <v>2</v>
      </c>
      <c r="B3" s="591">
        <f>+ISEP!B4</f>
        <v>0</v>
      </c>
      <c r="C3" s="592"/>
      <c r="D3" s="593"/>
      <c r="E3" s="590" t="s">
        <v>4</v>
      </c>
      <c r="F3" s="590"/>
      <c r="G3" s="590"/>
      <c r="H3" s="595"/>
      <c r="I3" s="595"/>
    </row>
    <row r="4" spans="1:16" s="1" customFormat="1" ht="15" customHeight="1" x14ac:dyDescent="0.25">
      <c r="A4" s="209" t="s">
        <v>331</v>
      </c>
      <c r="B4" s="591"/>
      <c r="C4" s="592"/>
      <c r="D4" s="593"/>
      <c r="E4" s="590" t="s">
        <v>5</v>
      </c>
      <c r="F4" s="590"/>
      <c r="G4" s="590"/>
      <c r="H4" s="595">
        <f>+H2-H3</f>
        <v>0</v>
      </c>
      <c r="I4" s="595"/>
      <c r="J4"/>
      <c r="K4"/>
    </row>
    <row r="5" spans="1:16" ht="15" customHeight="1" x14ac:dyDescent="0.25">
      <c r="A5" s="119" t="s">
        <v>332</v>
      </c>
      <c r="B5" s="591"/>
      <c r="C5" s="592"/>
      <c r="D5" s="593"/>
      <c r="E5" s="590" t="s">
        <v>6</v>
      </c>
      <c r="F5" s="590"/>
      <c r="G5" s="590"/>
      <c r="H5" s="595"/>
      <c r="I5" s="595"/>
    </row>
    <row r="6" spans="1:16" ht="15" customHeight="1" x14ac:dyDescent="0.25">
      <c r="A6" s="210" t="s">
        <v>861</v>
      </c>
      <c r="B6" s="591">
        <f>ISEP!$B$7</f>
        <v>0</v>
      </c>
      <c r="C6" s="592"/>
      <c r="D6" s="593"/>
      <c r="E6" s="590" t="s">
        <v>7</v>
      </c>
      <c r="F6" s="590"/>
      <c r="G6" s="590"/>
      <c r="H6" s="595">
        <f>+H4+H5</f>
        <v>0</v>
      </c>
      <c r="I6" s="595"/>
    </row>
    <row r="7" spans="1:16" s="1" customFormat="1" ht="21" customHeight="1" x14ac:dyDescent="0.25">
      <c r="A7" s="519" t="s">
        <v>44</v>
      </c>
      <c r="B7" s="519"/>
      <c r="C7" s="519"/>
      <c r="D7" s="519"/>
      <c r="E7" s="519"/>
      <c r="F7" s="519"/>
      <c r="G7" s="519"/>
      <c r="H7" s="519"/>
      <c r="I7" s="519"/>
      <c r="J7"/>
      <c r="K7"/>
    </row>
    <row r="8" spans="1:16" s="118" customFormat="1" ht="27" customHeight="1" x14ac:dyDescent="0.25">
      <c r="A8" s="367" t="s">
        <v>916</v>
      </c>
      <c r="B8" s="369" t="s">
        <v>11</v>
      </c>
      <c r="C8" s="365">
        <f>10%*H5</f>
        <v>0</v>
      </c>
      <c r="D8" s="368" t="s">
        <v>130</v>
      </c>
      <c r="E8" s="370">
        <f>1%*H5</f>
        <v>0</v>
      </c>
      <c r="F8" s="367" t="s">
        <v>917</v>
      </c>
      <c r="G8" s="605">
        <f>0.5%*H5</f>
        <v>0</v>
      </c>
      <c r="H8" s="606"/>
      <c r="I8" s="366"/>
    </row>
    <row r="9" spans="1:16" ht="30.75" customHeight="1" x14ac:dyDescent="0.25">
      <c r="A9" s="244" t="s">
        <v>42</v>
      </c>
      <c r="B9" s="244" t="s">
        <v>43</v>
      </c>
      <c r="C9" s="244" t="s">
        <v>19</v>
      </c>
      <c r="D9" s="597" t="s">
        <v>913</v>
      </c>
      <c r="E9" s="598"/>
      <c r="F9" s="598"/>
      <c r="G9" s="598"/>
      <c r="H9" s="598"/>
      <c r="I9" s="598"/>
    </row>
    <row r="10" spans="1:16" x14ac:dyDescent="0.25">
      <c r="A10" s="556" t="s">
        <v>874</v>
      </c>
      <c r="B10" s="557"/>
      <c r="C10" s="558"/>
      <c r="D10" s="598"/>
      <c r="E10" s="598"/>
      <c r="F10" s="598"/>
      <c r="G10" s="598"/>
      <c r="H10" s="598"/>
      <c r="I10" s="598"/>
    </row>
    <row r="11" spans="1:16" x14ac:dyDescent="0.25">
      <c r="A11" s="296" t="s">
        <v>58</v>
      </c>
      <c r="B11" s="296"/>
      <c r="C11" s="262">
        <f>SUM(B12:B18)</f>
        <v>0</v>
      </c>
      <c r="D11" s="596"/>
      <c r="E11" s="596"/>
      <c r="F11" s="596"/>
      <c r="G11" s="596"/>
      <c r="H11" s="596"/>
      <c r="I11" s="596"/>
    </row>
    <row r="12" spans="1:16" ht="15" customHeight="1" x14ac:dyDescent="0.25">
      <c r="A12" s="285"/>
      <c r="B12" s="286"/>
      <c r="C12" s="602"/>
      <c r="D12" s="596"/>
      <c r="E12" s="596"/>
      <c r="F12" s="596"/>
      <c r="G12" s="596"/>
      <c r="H12" s="596"/>
      <c r="I12" s="596"/>
    </row>
    <row r="13" spans="1:16" x14ac:dyDescent="0.25">
      <c r="A13" s="285"/>
      <c r="B13" s="286"/>
      <c r="C13" s="603"/>
      <c r="D13" s="596"/>
      <c r="E13" s="596"/>
      <c r="F13" s="596"/>
      <c r="G13" s="596"/>
      <c r="H13" s="596"/>
      <c r="I13" s="596"/>
    </row>
    <row r="14" spans="1:16" x14ac:dyDescent="0.25">
      <c r="A14" s="285"/>
      <c r="B14" s="286"/>
      <c r="C14" s="603"/>
      <c r="D14" s="596"/>
      <c r="E14" s="596"/>
      <c r="F14" s="596"/>
      <c r="G14" s="596"/>
      <c r="H14" s="596"/>
      <c r="I14" s="596"/>
    </row>
    <row r="15" spans="1:16" x14ac:dyDescent="0.25">
      <c r="A15" s="285"/>
      <c r="B15" s="286"/>
      <c r="C15" s="603"/>
      <c r="D15" s="596"/>
      <c r="E15" s="596"/>
      <c r="F15" s="596"/>
      <c r="G15" s="596"/>
      <c r="H15" s="596"/>
      <c r="I15" s="596"/>
    </row>
    <row r="16" spans="1:16" x14ac:dyDescent="0.25">
      <c r="A16" s="285"/>
      <c r="B16" s="286"/>
      <c r="C16" s="603"/>
      <c r="D16" s="596"/>
      <c r="E16" s="596"/>
      <c r="F16" s="596"/>
      <c r="G16" s="596"/>
      <c r="H16" s="596"/>
      <c r="I16" s="596"/>
    </row>
    <row r="17" spans="1:9" x14ac:dyDescent="0.25">
      <c r="A17" s="285"/>
      <c r="B17" s="286"/>
      <c r="C17" s="603"/>
      <c r="D17" s="596"/>
      <c r="E17" s="596"/>
      <c r="F17" s="596"/>
      <c r="G17" s="596"/>
      <c r="H17" s="596"/>
      <c r="I17" s="596"/>
    </row>
    <row r="18" spans="1:9" x14ac:dyDescent="0.25">
      <c r="A18" s="285"/>
      <c r="B18" s="286"/>
      <c r="C18" s="604"/>
      <c r="D18" s="596"/>
      <c r="E18" s="596"/>
      <c r="F18" s="596"/>
      <c r="G18" s="596"/>
      <c r="H18" s="596"/>
      <c r="I18" s="596"/>
    </row>
    <row r="19" spans="1:9" x14ac:dyDescent="0.25">
      <c r="A19" s="296" t="s">
        <v>28</v>
      </c>
      <c r="B19" s="264"/>
      <c r="C19" s="321">
        <f>+C11*B19</f>
        <v>0</v>
      </c>
      <c r="D19" s="596"/>
      <c r="E19" s="596"/>
      <c r="F19" s="596"/>
      <c r="G19" s="596"/>
      <c r="H19" s="596"/>
      <c r="I19" s="596"/>
    </row>
    <row r="20" spans="1:9" x14ac:dyDescent="0.25">
      <c r="A20" s="125"/>
      <c r="B20" s="128"/>
      <c r="C20" s="322"/>
      <c r="D20" s="596"/>
      <c r="E20" s="596"/>
      <c r="F20" s="596"/>
      <c r="G20" s="596"/>
      <c r="H20" s="596"/>
      <c r="I20" s="596"/>
    </row>
    <row r="21" spans="1:9" s="118" customFormat="1" ht="15" customHeight="1" x14ac:dyDescent="0.25">
      <c r="A21" s="323" t="s">
        <v>875</v>
      </c>
      <c r="B21" s="93"/>
      <c r="C21" s="305">
        <f>SUM(B22:B24)</f>
        <v>0</v>
      </c>
      <c r="D21" s="577"/>
      <c r="E21" s="578"/>
      <c r="F21" s="578"/>
      <c r="G21" s="578"/>
      <c r="H21" s="578"/>
      <c r="I21" s="579"/>
    </row>
    <row r="22" spans="1:9" s="118" customFormat="1" x14ac:dyDescent="0.25">
      <c r="A22" s="259"/>
      <c r="B22" s="302"/>
      <c r="C22" s="586"/>
      <c r="D22" s="580"/>
      <c r="E22" s="581"/>
      <c r="F22" s="581"/>
      <c r="G22" s="581"/>
      <c r="H22" s="581"/>
      <c r="I22" s="582"/>
    </row>
    <row r="23" spans="1:9" s="118" customFormat="1" x14ac:dyDescent="0.25">
      <c r="A23" s="120"/>
      <c r="B23" s="302"/>
      <c r="C23" s="587"/>
      <c r="D23" s="580"/>
      <c r="E23" s="581"/>
      <c r="F23" s="581"/>
      <c r="G23" s="581"/>
      <c r="H23" s="581"/>
      <c r="I23" s="582"/>
    </row>
    <row r="24" spans="1:9" s="118" customFormat="1" x14ac:dyDescent="0.25">
      <c r="A24" s="120"/>
      <c r="B24" s="302"/>
      <c r="C24" s="588"/>
      <c r="D24" s="583"/>
      <c r="E24" s="584"/>
      <c r="F24" s="584"/>
      <c r="G24" s="584"/>
      <c r="H24" s="584"/>
      <c r="I24" s="585"/>
    </row>
    <row r="25" spans="1:9" x14ac:dyDescent="0.25">
      <c r="A25" s="299" t="s">
        <v>13</v>
      </c>
      <c r="B25" s="46"/>
      <c r="C25" s="321">
        <f>SUM(B26:B29)</f>
        <v>0</v>
      </c>
      <c r="D25" s="596"/>
      <c r="E25" s="596"/>
      <c r="F25" s="596"/>
      <c r="G25" s="596"/>
      <c r="H25" s="596"/>
      <c r="I25" s="596"/>
    </row>
    <row r="26" spans="1:9" s="1" customFormat="1" x14ac:dyDescent="0.25">
      <c r="A26" s="313"/>
      <c r="B26" s="304"/>
      <c r="C26" s="576"/>
      <c r="D26" s="596"/>
      <c r="E26" s="596"/>
      <c r="F26" s="596"/>
      <c r="G26" s="596"/>
      <c r="H26" s="596"/>
      <c r="I26" s="596"/>
    </row>
    <row r="27" spans="1:9" s="1" customFormat="1" x14ac:dyDescent="0.25">
      <c r="A27" s="306"/>
      <c r="B27" s="304"/>
      <c r="C27" s="576"/>
      <c r="D27" s="596"/>
      <c r="E27" s="596"/>
      <c r="F27" s="596"/>
      <c r="G27" s="596"/>
      <c r="H27" s="596"/>
      <c r="I27" s="596"/>
    </row>
    <row r="28" spans="1:9" x14ac:dyDescent="0.25">
      <c r="A28" s="288"/>
      <c r="B28" s="302"/>
      <c r="C28" s="576"/>
      <c r="D28" s="596"/>
      <c r="E28" s="596"/>
      <c r="F28" s="596"/>
      <c r="G28" s="596"/>
      <c r="H28" s="596"/>
      <c r="I28" s="596"/>
    </row>
    <row r="29" spans="1:9" x14ac:dyDescent="0.25">
      <c r="A29" s="288"/>
      <c r="B29" s="302"/>
      <c r="C29" s="576"/>
      <c r="D29" s="596"/>
      <c r="E29" s="596"/>
      <c r="F29" s="596"/>
      <c r="G29" s="596"/>
      <c r="H29" s="596"/>
      <c r="I29" s="596"/>
    </row>
    <row r="30" spans="1:9" x14ac:dyDescent="0.25">
      <c r="A30" s="299" t="s">
        <v>291</v>
      </c>
      <c r="B30" s="46"/>
      <c r="C30" s="321">
        <f>SUM(B31:B33)</f>
        <v>0</v>
      </c>
      <c r="D30" s="543"/>
      <c r="E30" s="543"/>
      <c r="F30" s="543"/>
      <c r="G30" s="543"/>
      <c r="H30" s="543"/>
      <c r="I30" s="543"/>
    </row>
    <row r="31" spans="1:9" ht="15" customHeight="1" x14ac:dyDescent="0.25">
      <c r="A31" s="288"/>
      <c r="B31" s="302"/>
      <c r="C31" s="559"/>
      <c r="D31" s="543"/>
      <c r="E31" s="543"/>
      <c r="F31" s="543"/>
      <c r="G31" s="543"/>
      <c r="H31" s="543"/>
      <c r="I31" s="543"/>
    </row>
    <row r="32" spans="1:9" x14ac:dyDescent="0.25">
      <c r="A32" s="288"/>
      <c r="B32" s="302"/>
      <c r="C32" s="560"/>
      <c r="D32" s="543"/>
      <c r="E32" s="543"/>
      <c r="F32" s="543"/>
      <c r="G32" s="543"/>
      <c r="H32" s="543"/>
      <c r="I32" s="543"/>
    </row>
    <row r="33" spans="1:9" x14ac:dyDescent="0.25">
      <c r="A33" s="288"/>
      <c r="B33" s="302"/>
      <c r="C33" s="561"/>
      <c r="D33" s="543"/>
      <c r="E33" s="543"/>
      <c r="F33" s="543"/>
      <c r="G33" s="543"/>
      <c r="H33" s="543"/>
      <c r="I33" s="543"/>
    </row>
    <row r="34" spans="1:9" x14ac:dyDescent="0.25">
      <c r="A34" s="599" t="s">
        <v>890</v>
      </c>
      <c r="B34" s="600"/>
      <c r="C34" s="601"/>
      <c r="D34" s="543"/>
      <c r="E34" s="543"/>
      <c r="F34" s="543"/>
      <c r="G34" s="543"/>
      <c r="H34" s="543"/>
      <c r="I34" s="543"/>
    </row>
    <row r="35" spans="1:9" ht="15" customHeight="1" x14ac:dyDescent="0.25">
      <c r="A35" s="296" t="s">
        <v>58</v>
      </c>
      <c r="B35" s="48"/>
      <c r="C35" s="324">
        <f>SUM(B36:B38)</f>
        <v>0</v>
      </c>
      <c r="D35" s="543"/>
      <c r="E35" s="543"/>
      <c r="F35" s="543"/>
      <c r="G35" s="543"/>
      <c r="H35" s="543"/>
      <c r="I35" s="543"/>
    </row>
    <row r="36" spans="1:9" x14ac:dyDescent="0.25">
      <c r="A36" s="285"/>
      <c r="B36" s="302"/>
      <c r="C36" s="575"/>
      <c r="D36" s="543"/>
      <c r="E36" s="543"/>
      <c r="F36" s="543"/>
      <c r="G36" s="543"/>
      <c r="H36" s="543"/>
      <c r="I36" s="543"/>
    </row>
    <row r="37" spans="1:9" s="1" customFormat="1" x14ac:dyDescent="0.25">
      <c r="A37" s="285"/>
      <c r="B37" s="302"/>
      <c r="C37" s="575"/>
      <c r="D37" s="543"/>
      <c r="E37" s="543"/>
      <c r="F37" s="543"/>
      <c r="G37" s="543"/>
      <c r="H37" s="543"/>
      <c r="I37" s="543"/>
    </row>
    <row r="38" spans="1:9" x14ac:dyDescent="0.25">
      <c r="A38" s="285"/>
      <c r="B38" s="302"/>
      <c r="C38" s="575"/>
      <c r="D38" s="543"/>
      <c r="E38" s="543"/>
      <c r="F38" s="543"/>
      <c r="G38" s="543"/>
      <c r="H38" s="543"/>
      <c r="I38" s="543"/>
    </row>
    <row r="39" spans="1:9" x14ac:dyDescent="0.25">
      <c r="A39" s="296" t="s">
        <v>10</v>
      </c>
      <c r="B39" s="265"/>
      <c r="C39" s="324">
        <f>+C35*B39</f>
        <v>0</v>
      </c>
      <c r="D39" s="543"/>
      <c r="E39" s="543"/>
      <c r="F39" s="543"/>
      <c r="G39" s="543"/>
      <c r="H39" s="543"/>
      <c r="I39" s="543"/>
    </row>
    <row r="40" spans="1:9" s="1" customFormat="1" x14ac:dyDescent="0.25">
      <c r="A40" s="313"/>
      <c r="B40" s="128"/>
      <c r="C40" s="325"/>
      <c r="D40" s="543"/>
      <c r="E40" s="543"/>
      <c r="F40" s="543"/>
      <c r="G40" s="543"/>
      <c r="H40" s="543"/>
      <c r="I40" s="543"/>
    </row>
    <row r="41" spans="1:9" s="118" customFormat="1" x14ac:dyDescent="0.25">
      <c r="A41" s="93" t="s">
        <v>13</v>
      </c>
      <c r="B41" s="296"/>
      <c r="C41" s="324">
        <f>SUM(B42:B44)</f>
        <v>0</v>
      </c>
      <c r="D41" s="566"/>
      <c r="E41" s="567"/>
      <c r="F41" s="567"/>
      <c r="G41" s="567"/>
      <c r="H41" s="567"/>
      <c r="I41" s="568"/>
    </row>
    <row r="42" spans="1:9" s="118" customFormat="1" x14ac:dyDescent="0.25">
      <c r="A42" s="313"/>
      <c r="B42" s="302"/>
      <c r="C42" s="562"/>
      <c r="D42" s="569"/>
      <c r="E42" s="570"/>
      <c r="F42" s="570"/>
      <c r="G42" s="570"/>
      <c r="H42" s="570"/>
      <c r="I42" s="571"/>
    </row>
    <row r="43" spans="1:9" s="118" customFormat="1" x14ac:dyDescent="0.25">
      <c r="A43" s="128"/>
      <c r="B43" s="302"/>
      <c r="C43" s="563"/>
      <c r="D43" s="569"/>
      <c r="E43" s="570"/>
      <c r="F43" s="570"/>
      <c r="G43" s="570"/>
      <c r="H43" s="570"/>
      <c r="I43" s="571"/>
    </row>
    <row r="44" spans="1:9" s="118" customFormat="1" x14ac:dyDescent="0.25">
      <c r="A44" s="313"/>
      <c r="B44" s="302"/>
      <c r="C44" s="564"/>
      <c r="D44" s="572"/>
      <c r="E44" s="573"/>
      <c r="F44" s="573"/>
      <c r="G44" s="573"/>
      <c r="H44" s="573"/>
      <c r="I44" s="574"/>
    </row>
    <row r="45" spans="1:9" ht="15" customHeight="1" x14ac:dyDescent="0.25">
      <c r="A45" s="301" t="s">
        <v>875</v>
      </c>
      <c r="B45" s="326"/>
      <c r="C45" s="324">
        <f>SUM(B46:B48)</f>
        <v>0</v>
      </c>
      <c r="D45" s="543"/>
      <c r="E45" s="543"/>
      <c r="F45" s="543"/>
      <c r="G45" s="543"/>
      <c r="H45" s="543"/>
      <c r="I45" s="543"/>
    </row>
    <row r="46" spans="1:9" s="1" customFormat="1" ht="15" customHeight="1" x14ac:dyDescent="0.25">
      <c r="A46" s="306"/>
      <c r="B46" s="304"/>
      <c r="C46" s="555"/>
      <c r="D46" s="543"/>
      <c r="E46" s="543"/>
      <c r="F46" s="543"/>
      <c r="G46" s="543"/>
      <c r="H46" s="543"/>
      <c r="I46" s="543"/>
    </row>
    <row r="47" spans="1:9" ht="15" customHeight="1" x14ac:dyDescent="0.25">
      <c r="A47" s="260"/>
      <c r="B47" s="302"/>
      <c r="C47" s="555"/>
      <c r="D47" s="543"/>
      <c r="E47" s="543"/>
      <c r="F47" s="543"/>
      <c r="G47" s="543"/>
      <c r="H47" s="543"/>
      <c r="I47" s="543"/>
    </row>
    <row r="48" spans="1:9" x14ac:dyDescent="0.25">
      <c r="A48" s="260"/>
      <c r="B48" s="302"/>
      <c r="C48" s="555"/>
      <c r="D48" s="543"/>
      <c r="E48" s="543"/>
      <c r="F48" s="543"/>
      <c r="G48" s="543"/>
      <c r="H48" s="543"/>
      <c r="I48" s="543"/>
    </row>
    <row r="49" spans="1:9" x14ac:dyDescent="0.25">
      <c r="A49" s="299" t="s">
        <v>876</v>
      </c>
      <c r="B49" s="46"/>
      <c r="C49" s="324">
        <f>SUM(B50:B51)</f>
        <v>0</v>
      </c>
      <c r="D49" s="565"/>
      <c r="E49" s="565"/>
      <c r="F49" s="565"/>
      <c r="G49" s="565"/>
      <c r="H49" s="565"/>
      <c r="I49" s="565"/>
    </row>
    <row r="50" spans="1:9" x14ac:dyDescent="0.25">
      <c r="A50" s="288"/>
      <c r="B50" s="302"/>
      <c r="C50" s="575"/>
      <c r="D50" s="565"/>
      <c r="E50" s="565"/>
      <c r="F50" s="565"/>
      <c r="G50" s="565"/>
      <c r="H50" s="565"/>
      <c r="I50" s="565"/>
    </row>
    <row r="51" spans="1:9" x14ac:dyDescent="0.25">
      <c r="A51" s="288"/>
      <c r="B51" s="302"/>
      <c r="C51" s="575"/>
      <c r="D51" s="565"/>
      <c r="E51" s="565"/>
      <c r="F51" s="565"/>
      <c r="G51" s="565"/>
      <c r="H51" s="565"/>
      <c r="I51" s="565"/>
    </row>
    <row r="52" spans="1:9" x14ac:dyDescent="0.25">
      <c r="A52" s="299" t="s">
        <v>14</v>
      </c>
      <c r="B52" s="46"/>
      <c r="C52" s="324">
        <f>SUM(B53:B54)</f>
        <v>0</v>
      </c>
      <c r="D52" s="565"/>
      <c r="E52" s="565"/>
      <c r="F52" s="565"/>
      <c r="G52" s="565"/>
      <c r="H52" s="565"/>
      <c r="I52" s="565"/>
    </row>
    <row r="53" spans="1:9" x14ac:dyDescent="0.25">
      <c r="A53" s="308"/>
      <c r="B53" s="302"/>
      <c r="C53" s="575"/>
      <c r="D53" s="565"/>
      <c r="E53" s="565"/>
      <c r="F53" s="565"/>
      <c r="G53" s="565"/>
      <c r="H53" s="565"/>
      <c r="I53" s="565"/>
    </row>
    <row r="54" spans="1:9" x14ac:dyDescent="0.25">
      <c r="A54" s="308"/>
      <c r="B54" s="302"/>
      <c r="C54" s="575"/>
      <c r="D54" s="565"/>
      <c r="E54" s="565"/>
      <c r="F54" s="565"/>
      <c r="G54" s="565"/>
      <c r="H54" s="565"/>
      <c r="I54" s="565"/>
    </row>
    <row r="55" spans="1:9" x14ac:dyDescent="0.25">
      <c r="A55" s="293" t="s">
        <v>29</v>
      </c>
      <c r="B55" s="46"/>
      <c r="C55" s="324">
        <f>SUM(B56:B59)</f>
        <v>0</v>
      </c>
      <c r="D55" s="565"/>
      <c r="E55" s="565"/>
      <c r="F55" s="565"/>
      <c r="G55" s="565"/>
      <c r="H55" s="565"/>
      <c r="I55" s="565"/>
    </row>
    <row r="56" spans="1:9" x14ac:dyDescent="0.25">
      <c r="A56" s="313"/>
      <c r="B56" s="304"/>
      <c r="C56" s="555"/>
      <c r="D56" s="565"/>
      <c r="E56" s="565"/>
      <c r="F56" s="565"/>
      <c r="G56" s="565"/>
      <c r="H56" s="565"/>
      <c r="I56" s="565"/>
    </row>
    <row r="57" spans="1:9" x14ac:dyDescent="0.25">
      <c r="A57" s="313"/>
      <c r="B57" s="304"/>
      <c r="C57" s="555"/>
      <c r="D57" s="565"/>
      <c r="E57" s="565"/>
      <c r="F57" s="565"/>
      <c r="G57" s="565"/>
      <c r="H57" s="565"/>
      <c r="I57" s="565"/>
    </row>
    <row r="58" spans="1:9" x14ac:dyDescent="0.25">
      <c r="A58" s="15"/>
      <c r="B58" s="314"/>
      <c r="C58" s="555"/>
      <c r="D58" s="565"/>
      <c r="E58" s="565"/>
      <c r="F58" s="565"/>
      <c r="G58" s="565"/>
      <c r="H58" s="565"/>
      <c r="I58" s="565"/>
    </row>
    <row r="59" spans="1:9" x14ac:dyDescent="0.25">
      <c r="A59" s="31"/>
      <c r="B59" s="302"/>
      <c r="C59" s="555"/>
      <c r="D59" s="565"/>
      <c r="E59" s="565"/>
      <c r="F59" s="565"/>
      <c r="G59" s="565"/>
      <c r="H59" s="565"/>
      <c r="I59" s="565"/>
    </row>
    <row r="60" spans="1:9" x14ac:dyDescent="0.25">
      <c r="A60" s="553" t="s">
        <v>30</v>
      </c>
      <c r="B60" s="554"/>
      <c r="C60" s="2">
        <f>+C11+C19+C21+C25+C30+C35+C39+C45+C49+C52+C55+C41</f>
        <v>0</v>
      </c>
      <c r="D60" s="504"/>
      <c r="E60" s="504"/>
      <c r="F60" s="504"/>
      <c r="G60" s="504"/>
      <c r="H60" s="504"/>
      <c r="I60" s="504"/>
    </row>
    <row r="61" spans="1:9" x14ac:dyDescent="0.25">
      <c r="A61" s="16" t="s">
        <v>31</v>
      </c>
      <c r="B61" s="13"/>
      <c r="C61" s="10">
        <f>+H6-C60</f>
        <v>0</v>
      </c>
      <c r="D61" s="504"/>
      <c r="E61" s="504"/>
      <c r="F61" s="504"/>
      <c r="G61" s="504"/>
      <c r="H61" s="504"/>
      <c r="I61" s="504"/>
    </row>
    <row r="68" ht="30" customHeight="1" x14ac:dyDescent="0.25"/>
    <row r="72" ht="15" customHeight="1" x14ac:dyDescent="0.25"/>
    <row r="73" ht="59.25" customHeight="1" x14ac:dyDescent="0.25"/>
    <row r="77" ht="15" customHeight="1" x14ac:dyDescent="0.25"/>
    <row r="82" ht="15" customHeight="1" x14ac:dyDescent="0.25"/>
    <row r="87" ht="15" customHeight="1" x14ac:dyDescent="0.25"/>
    <row r="88" ht="120" customHeight="1" x14ac:dyDescent="0.25"/>
    <row r="93" ht="15" customHeight="1" x14ac:dyDescent="0.25"/>
    <row r="110" ht="15" customHeight="1" x14ac:dyDescent="0.25"/>
  </sheetData>
  <mergeCells count="46">
    <mergeCell ref="D60:I61"/>
    <mergeCell ref="C56:C59"/>
    <mergeCell ref="B6:D6"/>
    <mergeCell ref="E6:G6"/>
    <mergeCell ref="C50:C51"/>
    <mergeCell ref="C53:C54"/>
    <mergeCell ref="D52:I54"/>
    <mergeCell ref="A7:I7"/>
    <mergeCell ref="D11:I18"/>
    <mergeCell ref="D9:I10"/>
    <mergeCell ref="D19:I20"/>
    <mergeCell ref="A34:C34"/>
    <mergeCell ref="C12:C18"/>
    <mergeCell ref="D25:I29"/>
    <mergeCell ref="H6:I6"/>
    <mergeCell ref="G8:H8"/>
    <mergeCell ref="D55:I59"/>
    <mergeCell ref="A1:I1"/>
    <mergeCell ref="E3:G3"/>
    <mergeCell ref="E4:G4"/>
    <mergeCell ref="B5:D5"/>
    <mergeCell ref="B4:D4"/>
    <mergeCell ref="B3:D3"/>
    <mergeCell ref="E2:G2"/>
    <mergeCell ref="B2:D2"/>
    <mergeCell ref="H2:I2"/>
    <mergeCell ref="H3:I3"/>
    <mergeCell ref="H4:I4"/>
    <mergeCell ref="E5:G5"/>
    <mergeCell ref="H5:I5"/>
    <mergeCell ref="A60:B60"/>
    <mergeCell ref="C46:C48"/>
    <mergeCell ref="A10:C10"/>
    <mergeCell ref="C31:C33"/>
    <mergeCell ref="D45:I48"/>
    <mergeCell ref="C42:C44"/>
    <mergeCell ref="D49:I51"/>
    <mergeCell ref="D39:I40"/>
    <mergeCell ref="D35:I38"/>
    <mergeCell ref="D41:I44"/>
    <mergeCell ref="C36:C38"/>
    <mergeCell ref="C26:C29"/>
    <mergeCell ref="D34:I34"/>
    <mergeCell ref="D21:I24"/>
    <mergeCell ref="C22:C24"/>
    <mergeCell ref="D30:I33"/>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39997558519241921"/>
  </sheetPr>
  <dimension ref="A1"/>
  <sheetViews>
    <sheetView view="pageBreakPreview" topLeftCell="A55" zoomScaleNormal="100" zoomScaleSheetLayoutView="100" workbookViewId="0">
      <selection activeCell="D70" sqref="D70"/>
    </sheetView>
  </sheetViews>
  <sheetFormatPr defaultRowHeight="15" x14ac:dyDescent="0.25"/>
  <cols>
    <col min="15" max="15" width="13.7109375" customWidth="1"/>
  </cols>
  <sheetData/>
  <pageMargins left="0.3" right="0.3" top="1" bottom="0.75" header="0.3" footer="0.3"/>
  <pageSetup scale="76" orientation="portrait" r:id="rId1"/>
  <headerFooter>
    <oddHeader>&amp;CBUREAU OF INDIAN EDUCATION
DIVISION OF PERFORMANCE AND ACCOUNTABILITY
SY 2014-2015 - Consolidated Schoolwide Budget Template</oddHeader>
    <oddFooter>&amp;LRev: 8/18/2014
Prepared:  &amp;D&amp;RSchool-wide Budget Workbook - &amp;A, &amp;P of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6"/>
  </sheetPr>
  <dimension ref="A1:P64"/>
  <sheetViews>
    <sheetView view="pageLayout" topLeftCell="A80" zoomScaleNormal="100" zoomScaleSheetLayoutView="100" workbookViewId="0">
      <selection activeCell="D70" sqref="D70"/>
    </sheetView>
  </sheetViews>
  <sheetFormatPr defaultRowHeight="15" x14ac:dyDescent="0.25"/>
  <cols>
    <col min="1" max="1" width="32.7109375" customWidth="1"/>
    <col min="2" max="5" width="15.5703125" customWidth="1"/>
    <col min="6" max="6" width="15.28515625" customWidth="1"/>
    <col min="7" max="8" width="7.7109375" customWidth="1"/>
    <col min="9" max="9" width="15.5703125" customWidth="1"/>
  </cols>
  <sheetData>
    <row r="1" spans="1:16" ht="18.75" x14ac:dyDescent="0.25">
      <c r="A1" s="628" t="s">
        <v>864</v>
      </c>
      <c r="B1" s="628"/>
      <c r="C1" s="628"/>
      <c r="D1" s="628"/>
      <c r="E1" s="628"/>
      <c r="F1" s="628"/>
      <c r="G1" s="628"/>
      <c r="H1" s="628"/>
      <c r="I1" s="628"/>
      <c r="J1" s="1"/>
      <c r="K1" s="1"/>
      <c r="L1" s="1"/>
      <c r="M1" s="1"/>
      <c r="N1" s="1"/>
      <c r="O1" s="1"/>
      <c r="P1" s="1"/>
    </row>
    <row r="2" spans="1:16" x14ac:dyDescent="0.25">
      <c r="A2" s="27" t="s">
        <v>1</v>
      </c>
      <c r="B2" s="591">
        <f>+ISEP!B3</f>
        <v>0</v>
      </c>
      <c r="C2" s="592"/>
      <c r="D2" s="593"/>
      <c r="E2" s="594" t="s">
        <v>3</v>
      </c>
      <c r="F2" s="594"/>
      <c r="G2" s="594"/>
      <c r="H2" s="627"/>
      <c r="I2" s="627"/>
    </row>
    <row r="3" spans="1:16" x14ac:dyDescent="0.25">
      <c r="A3" s="209" t="s">
        <v>2</v>
      </c>
      <c r="B3" s="591">
        <f>+ISEP!B4</f>
        <v>0</v>
      </c>
      <c r="C3" s="592"/>
      <c r="D3" s="593"/>
      <c r="E3" s="590" t="s">
        <v>4</v>
      </c>
      <c r="F3" s="590"/>
      <c r="G3" s="590"/>
      <c r="H3" s="627"/>
      <c r="I3" s="627"/>
    </row>
    <row r="4" spans="1:16" s="1" customFormat="1" x14ac:dyDescent="0.25">
      <c r="A4" s="209" t="s">
        <v>331</v>
      </c>
      <c r="B4" s="591"/>
      <c r="C4" s="592"/>
      <c r="D4" s="593"/>
      <c r="E4" s="590" t="s">
        <v>5</v>
      </c>
      <c r="F4" s="590"/>
      <c r="G4" s="590"/>
      <c r="H4" s="627">
        <f>+H2-H3</f>
        <v>0</v>
      </c>
      <c r="I4" s="627"/>
    </row>
    <row r="5" spans="1:16" x14ac:dyDescent="0.25">
      <c r="A5" s="119" t="s">
        <v>332</v>
      </c>
      <c r="B5" s="591"/>
      <c r="C5" s="592"/>
      <c r="D5" s="593"/>
      <c r="E5" s="590" t="s">
        <v>6</v>
      </c>
      <c r="F5" s="590"/>
      <c r="G5" s="590"/>
      <c r="H5" s="625"/>
      <c r="I5" s="625"/>
    </row>
    <row r="6" spans="1:16" x14ac:dyDescent="0.25">
      <c r="A6" s="210" t="s">
        <v>845</v>
      </c>
      <c r="B6" s="591">
        <f>ISEP!$B$7</f>
        <v>0</v>
      </c>
      <c r="C6" s="592"/>
      <c r="D6" s="593"/>
      <c r="E6" s="590" t="s">
        <v>7</v>
      </c>
      <c r="F6" s="590"/>
      <c r="G6" s="590"/>
      <c r="H6" s="625">
        <f>+H4+H5</f>
        <v>0</v>
      </c>
      <c r="I6" s="625"/>
    </row>
    <row r="7" spans="1:16" x14ac:dyDescent="0.25">
      <c r="A7" s="519" t="s">
        <v>46</v>
      </c>
      <c r="B7" s="519"/>
      <c r="C7" s="519"/>
      <c r="D7" s="519"/>
      <c r="E7" s="519"/>
      <c r="F7" s="519"/>
      <c r="G7" s="519"/>
      <c r="H7" s="519"/>
      <c r="I7" s="519"/>
    </row>
    <row r="8" spans="1:16" x14ac:dyDescent="0.25">
      <c r="A8" s="49" t="s">
        <v>42</v>
      </c>
      <c r="B8" s="68" t="s">
        <v>43</v>
      </c>
      <c r="C8" s="68" t="s">
        <v>19</v>
      </c>
      <c r="D8" s="598" t="s">
        <v>913</v>
      </c>
      <c r="E8" s="598"/>
      <c r="F8" s="598"/>
      <c r="G8" s="598"/>
      <c r="H8" s="598"/>
      <c r="I8" s="598"/>
    </row>
    <row r="9" spans="1:16" x14ac:dyDescent="0.25">
      <c r="A9" s="556" t="s">
        <v>874</v>
      </c>
      <c r="B9" s="557"/>
      <c r="C9" s="558"/>
      <c r="D9" s="598"/>
      <c r="E9" s="598"/>
      <c r="F9" s="598"/>
      <c r="G9" s="598"/>
      <c r="H9" s="598"/>
      <c r="I9" s="598"/>
    </row>
    <row r="10" spans="1:16" x14ac:dyDescent="0.25">
      <c r="A10" s="629" t="s">
        <v>58</v>
      </c>
      <c r="B10" s="629"/>
      <c r="C10" s="124">
        <f>SUM(B11:B22)</f>
        <v>0</v>
      </c>
      <c r="D10" s="537"/>
      <c r="E10" s="537"/>
      <c r="F10" s="537"/>
      <c r="G10" s="537"/>
      <c r="H10" s="537"/>
      <c r="I10" s="537"/>
    </row>
    <row r="11" spans="1:16" x14ac:dyDescent="0.25">
      <c r="A11" s="303"/>
      <c r="B11" s="225"/>
      <c r="C11" s="576"/>
      <c r="D11" s="537"/>
      <c r="E11" s="537"/>
      <c r="F11" s="537"/>
      <c r="G11" s="537"/>
      <c r="H11" s="537"/>
      <c r="I11" s="537"/>
    </row>
    <row r="12" spans="1:16" x14ac:dyDescent="0.25">
      <c r="A12" s="303"/>
      <c r="B12" s="225"/>
      <c r="C12" s="576"/>
      <c r="D12" s="537"/>
      <c r="E12" s="537"/>
      <c r="F12" s="537"/>
      <c r="G12" s="537"/>
      <c r="H12" s="537"/>
      <c r="I12" s="537"/>
    </row>
    <row r="13" spans="1:16" x14ac:dyDescent="0.25">
      <c r="A13" s="303"/>
      <c r="B13" s="225"/>
      <c r="C13" s="576"/>
      <c r="D13" s="537"/>
      <c r="E13" s="537"/>
      <c r="F13" s="537"/>
      <c r="G13" s="537"/>
      <c r="H13" s="537"/>
      <c r="I13" s="537"/>
    </row>
    <row r="14" spans="1:16" x14ac:dyDescent="0.25">
      <c r="A14" s="303"/>
      <c r="B14" s="225"/>
      <c r="C14" s="576"/>
      <c r="D14" s="537"/>
      <c r="E14" s="537"/>
      <c r="F14" s="537"/>
      <c r="G14" s="537"/>
      <c r="H14" s="537"/>
      <c r="I14" s="537"/>
    </row>
    <row r="15" spans="1:16" x14ac:dyDescent="0.25">
      <c r="A15" s="303"/>
      <c r="B15" s="286"/>
      <c r="C15" s="576"/>
      <c r="D15" s="537"/>
      <c r="E15" s="537"/>
      <c r="F15" s="537"/>
      <c r="G15" s="537"/>
      <c r="H15" s="537"/>
      <c r="I15" s="537"/>
    </row>
    <row r="16" spans="1:16" x14ac:dyDescent="0.25">
      <c r="A16" s="303"/>
      <c r="B16" s="286"/>
      <c r="C16" s="576"/>
      <c r="D16" s="537"/>
      <c r="E16" s="537"/>
      <c r="F16" s="537"/>
      <c r="G16" s="537"/>
      <c r="H16" s="537"/>
      <c r="I16" s="537"/>
    </row>
    <row r="17" spans="1:9" x14ac:dyDescent="0.25">
      <c r="A17" s="303"/>
      <c r="B17" s="286"/>
      <c r="C17" s="576"/>
      <c r="D17" s="537"/>
      <c r="E17" s="537"/>
      <c r="F17" s="537"/>
      <c r="G17" s="537"/>
      <c r="H17" s="537"/>
      <c r="I17" s="537"/>
    </row>
    <row r="18" spans="1:9" x14ac:dyDescent="0.25">
      <c r="A18" s="303"/>
      <c r="B18" s="286"/>
      <c r="C18" s="576"/>
      <c r="D18" s="537"/>
      <c r="E18" s="537"/>
      <c r="F18" s="537"/>
      <c r="G18" s="537"/>
      <c r="H18" s="537"/>
      <c r="I18" s="537"/>
    </row>
    <row r="19" spans="1:9" x14ac:dyDescent="0.25">
      <c r="A19" s="303"/>
      <c r="B19" s="286"/>
      <c r="C19" s="576"/>
      <c r="D19" s="537"/>
      <c r="E19" s="537"/>
      <c r="F19" s="537"/>
      <c r="G19" s="537"/>
      <c r="H19" s="537"/>
      <c r="I19" s="537"/>
    </row>
    <row r="20" spans="1:9" x14ac:dyDescent="0.25">
      <c r="A20" s="303"/>
      <c r="B20" s="286"/>
      <c r="C20" s="576"/>
      <c r="D20" s="537"/>
      <c r="E20" s="537"/>
      <c r="F20" s="537"/>
      <c r="G20" s="537"/>
      <c r="H20" s="537"/>
      <c r="I20" s="537"/>
    </row>
    <row r="21" spans="1:9" x14ac:dyDescent="0.25">
      <c r="A21" s="303"/>
      <c r="B21" s="286"/>
      <c r="C21" s="576"/>
      <c r="D21" s="537"/>
      <c r="E21" s="537"/>
      <c r="F21" s="537"/>
      <c r="G21" s="537"/>
      <c r="H21" s="537"/>
      <c r="I21" s="537"/>
    </row>
    <row r="22" spans="1:9" x14ac:dyDescent="0.25">
      <c r="A22" s="303"/>
      <c r="B22" s="286"/>
      <c r="C22" s="576"/>
      <c r="D22" s="537"/>
      <c r="E22" s="537"/>
      <c r="F22" s="537"/>
      <c r="G22" s="537"/>
      <c r="H22" s="537"/>
      <c r="I22" s="537"/>
    </row>
    <row r="23" spans="1:9" x14ac:dyDescent="0.25">
      <c r="A23" s="296" t="s">
        <v>28</v>
      </c>
      <c r="B23" s="264"/>
      <c r="C23" s="305">
        <f>+C10*B23</f>
        <v>0</v>
      </c>
      <c r="D23" s="596"/>
      <c r="E23" s="596"/>
      <c r="F23" s="596"/>
      <c r="G23" s="596"/>
      <c r="H23" s="596"/>
      <c r="I23" s="596"/>
    </row>
    <row r="24" spans="1:9" s="118" customFormat="1" x14ac:dyDescent="0.25">
      <c r="A24" s="313"/>
      <c r="B24" s="126"/>
      <c r="C24" s="327"/>
      <c r="D24" s="596"/>
      <c r="E24" s="596"/>
      <c r="F24" s="596"/>
      <c r="G24" s="596"/>
      <c r="H24" s="596"/>
      <c r="I24" s="596"/>
    </row>
    <row r="25" spans="1:9" s="118" customFormat="1" x14ac:dyDescent="0.25">
      <c r="A25" s="296" t="s">
        <v>878</v>
      </c>
      <c r="B25" s="121"/>
      <c r="C25" s="328">
        <f>SUM(B26:B28)</f>
        <v>0</v>
      </c>
      <c r="D25" s="580"/>
      <c r="E25" s="581"/>
      <c r="F25" s="581"/>
      <c r="G25" s="581"/>
      <c r="H25" s="581"/>
      <c r="I25" s="582"/>
    </row>
    <row r="26" spans="1:9" s="118" customFormat="1" x14ac:dyDescent="0.25">
      <c r="A26" s="313"/>
      <c r="B26" s="225"/>
      <c r="C26" s="607"/>
      <c r="D26" s="580"/>
      <c r="E26" s="581"/>
      <c r="F26" s="581"/>
      <c r="G26" s="581"/>
      <c r="H26" s="581"/>
      <c r="I26" s="582"/>
    </row>
    <row r="27" spans="1:9" s="118" customFormat="1" x14ac:dyDescent="0.25">
      <c r="A27" s="313"/>
      <c r="B27" s="225"/>
      <c r="C27" s="608"/>
      <c r="D27" s="580"/>
      <c r="E27" s="581"/>
      <c r="F27" s="581"/>
      <c r="G27" s="581"/>
      <c r="H27" s="581"/>
      <c r="I27" s="582"/>
    </row>
    <row r="28" spans="1:9" x14ac:dyDescent="0.25">
      <c r="A28" s="120"/>
      <c r="B28" s="302"/>
      <c r="C28" s="609"/>
      <c r="D28" s="583"/>
      <c r="E28" s="584"/>
      <c r="F28" s="584"/>
      <c r="G28" s="584"/>
      <c r="H28" s="584"/>
      <c r="I28" s="585"/>
    </row>
    <row r="29" spans="1:9" x14ac:dyDescent="0.25">
      <c r="A29" s="299" t="s">
        <v>13</v>
      </c>
      <c r="B29" s="75"/>
      <c r="C29" s="124">
        <f>SUM(B30:B33)</f>
        <v>0</v>
      </c>
      <c r="D29" s="626"/>
      <c r="E29" s="565"/>
      <c r="F29" s="565"/>
      <c r="G29" s="565"/>
      <c r="H29" s="565"/>
      <c r="I29" s="565"/>
    </row>
    <row r="30" spans="1:9" x14ac:dyDescent="0.25">
      <c r="A30" s="92"/>
      <c r="B30" s="234"/>
      <c r="C30" s="607"/>
      <c r="D30" s="626"/>
      <c r="E30" s="565"/>
      <c r="F30" s="565"/>
      <c r="G30" s="565"/>
      <c r="H30" s="565"/>
      <c r="I30" s="565"/>
    </row>
    <row r="31" spans="1:9" x14ac:dyDescent="0.25">
      <c r="A31" s="329"/>
      <c r="B31" s="234"/>
      <c r="C31" s="608"/>
      <c r="D31" s="626"/>
      <c r="E31" s="565"/>
      <c r="F31" s="565"/>
      <c r="G31" s="565"/>
      <c r="H31" s="565"/>
      <c r="I31" s="565"/>
    </row>
    <row r="32" spans="1:9" x14ac:dyDescent="0.25">
      <c r="A32" s="306"/>
      <c r="B32" s="234"/>
      <c r="C32" s="608"/>
      <c r="D32" s="626"/>
      <c r="E32" s="565"/>
      <c r="F32" s="565"/>
      <c r="G32" s="565"/>
      <c r="H32" s="565"/>
      <c r="I32" s="565"/>
    </row>
    <row r="33" spans="1:9" x14ac:dyDescent="0.25">
      <c r="A33" s="7"/>
      <c r="B33" s="235"/>
      <c r="C33" s="609"/>
      <c r="D33" s="626"/>
      <c r="E33" s="565"/>
      <c r="F33" s="565"/>
      <c r="G33" s="565"/>
      <c r="H33" s="565"/>
      <c r="I33" s="565"/>
    </row>
    <row r="34" spans="1:9" x14ac:dyDescent="0.25">
      <c r="A34" s="299" t="s">
        <v>291</v>
      </c>
      <c r="B34" s="46"/>
      <c r="C34" s="330">
        <f>SUM(B35:B37)</f>
        <v>0</v>
      </c>
      <c r="D34" s="566"/>
      <c r="E34" s="567"/>
      <c r="F34" s="567"/>
      <c r="G34" s="567"/>
      <c r="H34" s="567"/>
      <c r="I34" s="568"/>
    </row>
    <row r="35" spans="1:9" x14ac:dyDescent="0.25">
      <c r="A35" s="50"/>
      <c r="B35" s="302"/>
      <c r="C35" s="331"/>
      <c r="D35" s="569"/>
      <c r="E35" s="570"/>
      <c r="F35" s="570"/>
      <c r="G35" s="570"/>
      <c r="H35" s="570"/>
      <c r="I35" s="571"/>
    </row>
    <row r="36" spans="1:9" x14ac:dyDescent="0.25">
      <c r="A36" s="50"/>
      <c r="B36" s="302"/>
      <c r="C36" s="332"/>
      <c r="D36" s="569"/>
      <c r="E36" s="570"/>
      <c r="F36" s="570"/>
      <c r="G36" s="570"/>
      <c r="H36" s="570"/>
      <c r="I36" s="571"/>
    </row>
    <row r="37" spans="1:9" x14ac:dyDescent="0.25">
      <c r="A37" s="76"/>
      <c r="B37" s="236"/>
      <c r="C37" s="332"/>
      <c r="D37" s="569"/>
      <c r="E37" s="570"/>
      <c r="F37" s="570"/>
      <c r="G37" s="570"/>
      <c r="H37" s="570"/>
      <c r="I37" s="571"/>
    </row>
    <row r="38" spans="1:9" x14ac:dyDescent="0.25">
      <c r="A38" s="599" t="s">
        <v>890</v>
      </c>
      <c r="B38" s="600"/>
      <c r="C38" s="601"/>
      <c r="D38" s="569"/>
      <c r="E38" s="570"/>
      <c r="F38" s="570"/>
      <c r="G38" s="570"/>
      <c r="H38" s="570"/>
      <c r="I38" s="571"/>
    </row>
    <row r="39" spans="1:9" x14ac:dyDescent="0.25">
      <c r="A39" s="293" t="s">
        <v>58</v>
      </c>
      <c r="B39" s="48"/>
      <c r="C39" s="324">
        <f>SUM(B40:B42)</f>
        <v>0</v>
      </c>
      <c r="D39" s="543"/>
      <c r="E39" s="543"/>
      <c r="F39" s="543"/>
      <c r="G39" s="543"/>
      <c r="H39" s="543"/>
      <c r="I39" s="543"/>
    </row>
    <row r="40" spans="1:9" x14ac:dyDescent="0.25">
      <c r="A40" s="5"/>
      <c r="B40" s="302"/>
      <c r="C40" s="575"/>
      <c r="D40" s="543"/>
      <c r="E40" s="543"/>
      <c r="F40" s="543"/>
      <c r="G40" s="543"/>
      <c r="H40" s="543"/>
      <c r="I40" s="543"/>
    </row>
    <row r="41" spans="1:9" x14ac:dyDescent="0.25">
      <c r="A41" s="5"/>
      <c r="B41" s="302"/>
      <c r="C41" s="575"/>
      <c r="D41" s="543"/>
      <c r="E41" s="543"/>
      <c r="F41" s="543"/>
      <c r="G41" s="543"/>
      <c r="H41" s="543"/>
      <c r="I41" s="543"/>
    </row>
    <row r="42" spans="1:9" x14ac:dyDescent="0.25">
      <c r="A42" s="5"/>
      <c r="B42" s="302"/>
      <c r="C42" s="575"/>
      <c r="D42" s="543"/>
      <c r="E42" s="543"/>
      <c r="F42" s="543"/>
      <c r="G42" s="543"/>
      <c r="H42" s="543"/>
      <c r="I42" s="543"/>
    </row>
    <row r="43" spans="1:9" x14ac:dyDescent="0.25">
      <c r="A43" s="296" t="s">
        <v>10</v>
      </c>
      <c r="B43" s="265"/>
      <c r="C43" s="324">
        <f>+C39*B43</f>
        <v>0</v>
      </c>
      <c r="D43" s="566"/>
      <c r="E43" s="567"/>
      <c r="F43" s="567"/>
      <c r="G43" s="567"/>
      <c r="H43" s="567"/>
      <c r="I43" s="568"/>
    </row>
    <row r="44" spans="1:9" s="118" customFormat="1" x14ac:dyDescent="0.25">
      <c r="A44" s="313"/>
      <c r="B44" s="47"/>
      <c r="C44" s="333"/>
      <c r="D44" s="569"/>
      <c r="E44" s="570"/>
      <c r="F44" s="570"/>
      <c r="G44" s="570"/>
      <c r="H44" s="570"/>
      <c r="I44" s="571"/>
    </row>
    <row r="45" spans="1:9" s="118" customFormat="1" x14ac:dyDescent="0.25">
      <c r="A45" s="296" t="s">
        <v>13</v>
      </c>
      <c r="B45" s="46"/>
      <c r="C45" s="324">
        <f>SUM(B46:B48)</f>
        <v>0</v>
      </c>
      <c r="D45" s="565"/>
      <c r="E45" s="565"/>
      <c r="F45" s="565"/>
      <c r="G45" s="565"/>
      <c r="H45" s="565"/>
      <c r="I45" s="565"/>
    </row>
    <row r="46" spans="1:9" s="118" customFormat="1" x14ac:dyDescent="0.25">
      <c r="A46" s="313"/>
      <c r="B46" s="304"/>
      <c r="C46" s="562"/>
      <c r="D46" s="565"/>
      <c r="E46" s="565"/>
      <c r="F46" s="565"/>
      <c r="G46" s="565"/>
      <c r="H46" s="565"/>
      <c r="I46" s="565"/>
    </row>
    <row r="47" spans="1:9" x14ac:dyDescent="0.25">
      <c r="A47" s="313"/>
      <c r="B47" s="302"/>
      <c r="C47" s="563"/>
      <c r="D47" s="565"/>
      <c r="E47" s="565"/>
      <c r="F47" s="565"/>
      <c r="G47" s="565"/>
      <c r="H47" s="565"/>
      <c r="I47" s="565"/>
    </row>
    <row r="48" spans="1:9" s="118" customFormat="1" x14ac:dyDescent="0.25">
      <c r="A48" s="313"/>
      <c r="B48" s="302"/>
      <c r="C48" s="564"/>
      <c r="D48" s="565"/>
      <c r="E48" s="565"/>
      <c r="F48" s="565"/>
      <c r="G48" s="565"/>
      <c r="H48" s="565"/>
      <c r="I48" s="565"/>
    </row>
    <row r="49" spans="1:9" x14ac:dyDescent="0.25">
      <c r="A49" s="301" t="s">
        <v>875</v>
      </c>
      <c r="B49" s="326"/>
      <c r="C49" s="324">
        <f>SUM(B50:B52)</f>
        <v>0</v>
      </c>
      <c r="D49" s="610"/>
      <c r="E49" s="611"/>
      <c r="F49" s="611"/>
      <c r="G49" s="611"/>
      <c r="H49" s="611"/>
      <c r="I49" s="612"/>
    </row>
    <row r="50" spans="1:9" x14ac:dyDescent="0.25">
      <c r="A50" s="298"/>
      <c r="B50" s="304"/>
      <c r="C50" s="555"/>
      <c r="D50" s="613"/>
      <c r="E50" s="465"/>
      <c r="F50" s="465"/>
      <c r="G50" s="465"/>
      <c r="H50" s="465"/>
      <c r="I50" s="614"/>
    </row>
    <row r="51" spans="1:9" x14ac:dyDescent="0.25">
      <c r="A51" s="7"/>
      <c r="B51" s="302"/>
      <c r="C51" s="555"/>
      <c r="D51" s="613"/>
      <c r="E51" s="465"/>
      <c r="F51" s="465"/>
      <c r="G51" s="465"/>
      <c r="H51" s="465"/>
      <c r="I51" s="614"/>
    </row>
    <row r="52" spans="1:9" x14ac:dyDescent="0.25">
      <c r="A52" s="7"/>
      <c r="B52" s="302"/>
      <c r="C52" s="555"/>
      <c r="D52" s="615"/>
      <c r="E52" s="616"/>
      <c r="F52" s="616"/>
      <c r="G52" s="616"/>
      <c r="H52" s="616"/>
      <c r="I52" s="617"/>
    </row>
    <row r="53" spans="1:9" x14ac:dyDescent="0.25">
      <c r="A53" s="299" t="s">
        <v>876</v>
      </c>
      <c r="B53" s="46"/>
      <c r="C53" s="324">
        <f>SUM(B54:B55)</f>
        <v>0</v>
      </c>
      <c r="D53" s="610"/>
      <c r="E53" s="611"/>
      <c r="F53" s="611"/>
      <c r="G53" s="611"/>
      <c r="H53" s="611"/>
      <c r="I53" s="612"/>
    </row>
    <row r="54" spans="1:9" x14ac:dyDescent="0.25">
      <c r="A54" s="7"/>
      <c r="B54" s="302"/>
      <c r="C54" s="575"/>
      <c r="D54" s="613"/>
      <c r="E54" s="465"/>
      <c r="F54" s="465"/>
      <c r="G54" s="465"/>
      <c r="H54" s="465"/>
      <c r="I54" s="614"/>
    </row>
    <row r="55" spans="1:9" x14ac:dyDescent="0.25">
      <c r="A55" s="7"/>
      <c r="B55" s="302"/>
      <c r="C55" s="575"/>
      <c r="D55" s="615"/>
      <c r="E55" s="616"/>
      <c r="F55" s="616"/>
      <c r="G55" s="616"/>
      <c r="H55" s="616"/>
      <c r="I55" s="617"/>
    </row>
    <row r="56" spans="1:9" x14ac:dyDescent="0.25">
      <c r="A56" s="299" t="s">
        <v>14</v>
      </c>
      <c r="B56" s="46"/>
      <c r="C56" s="324">
        <f>SUM(B57:B58)</f>
        <v>0</v>
      </c>
      <c r="D56" s="610"/>
      <c r="E56" s="611"/>
      <c r="F56" s="611"/>
      <c r="G56" s="611"/>
      <c r="H56" s="611"/>
      <c r="I56" s="612"/>
    </row>
    <row r="57" spans="1:9" x14ac:dyDescent="0.25">
      <c r="A57" s="7"/>
      <c r="B57" s="302"/>
      <c r="C57" s="575"/>
      <c r="D57" s="613"/>
      <c r="E57" s="465"/>
      <c r="F57" s="465"/>
      <c r="G57" s="465"/>
      <c r="H57" s="465"/>
      <c r="I57" s="614"/>
    </row>
    <row r="58" spans="1:9" x14ac:dyDescent="0.25">
      <c r="A58" s="7"/>
      <c r="B58" s="302"/>
      <c r="C58" s="575"/>
      <c r="D58" s="615"/>
      <c r="E58" s="616"/>
      <c r="F58" s="616"/>
      <c r="G58" s="616"/>
      <c r="H58" s="616"/>
      <c r="I58" s="617"/>
    </row>
    <row r="59" spans="1:9" x14ac:dyDescent="0.25">
      <c r="A59" s="293" t="s">
        <v>29</v>
      </c>
      <c r="B59" s="46"/>
      <c r="C59" s="324">
        <f>SUM(B60:B62)</f>
        <v>0</v>
      </c>
      <c r="D59" s="565"/>
      <c r="E59" s="565"/>
      <c r="F59" s="565"/>
      <c r="G59" s="565"/>
      <c r="H59" s="565"/>
      <c r="I59" s="565"/>
    </row>
    <row r="60" spans="1:9" x14ac:dyDescent="0.25">
      <c r="A60" s="300"/>
      <c r="B60" s="304"/>
      <c r="C60" s="555"/>
      <c r="D60" s="565"/>
      <c r="E60" s="565"/>
      <c r="F60" s="565"/>
      <c r="G60" s="565"/>
      <c r="H60" s="565"/>
      <c r="I60" s="565"/>
    </row>
    <row r="61" spans="1:9" x14ac:dyDescent="0.25">
      <c r="A61" s="300"/>
      <c r="B61" s="304"/>
      <c r="C61" s="555"/>
      <c r="D61" s="565"/>
      <c r="E61" s="565"/>
      <c r="F61" s="565"/>
      <c r="G61" s="565"/>
      <c r="H61" s="565"/>
      <c r="I61" s="565"/>
    </row>
    <row r="62" spans="1:9" x14ac:dyDescent="0.25">
      <c r="A62" s="15"/>
      <c r="B62" s="314"/>
      <c r="C62" s="555"/>
      <c r="D62" s="565"/>
      <c r="E62" s="565"/>
      <c r="F62" s="565"/>
      <c r="G62" s="565"/>
      <c r="H62" s="565"/>
      <c r="I62" s="565"/>
    </row>
    <row r="63" spans="1:9" x14ac:dyDescent="0.25">
      <c r="A63" s="618" t="s">
        <v>30</v>
      </c>
      <c r="B63" s="618"/>
      <c r="C63" s="257">
        <f>+C10+C23+C29+C34+C39+C43+C49+C53+C56+C59+C25+C45</f>
        <v>0</v>
      </c>
      <c r="D63" s="619"/>
      <c r="E63" s="620"/>
      <c r="F63" s="620"/>
      <c r="G63" s="620"/>
      <c r="H63" s="620"/>
      <c r="I63" s="621"/>
    </row>
    <row r="64" spans="1:9" x14ac:dyDescent="0.25">
      <c r="A64" s="306" t="s">
        <v>31</v>
      </c>
      <c r="B64" s="13"/>
      <c r="C64" s="257">
        <f>+H6-C63</f>
        <v>0</v>
      </c>
      <c r="D64" s="622"/>
      <c r="E64" s="623"/>
      <c r="F64" s="623"/>
      <c r="G64" s="623"/>
      <c r="H64" s="623"/>
      <c r="I64" s="624"/>
    </row>
  </sheetData>
  <mergeCells count="44">
    <mergeCell ref="H2:I2"/>
    <mergeCell ref="B2:D2"/>
    <mergeCell ref="C57:C58"/>
    <mergeCell ref="A1:I1"/>
    <mergeCell ref="A10:B10"/>
    <mergeCell ref="E2:G2"/>
    <mergeCell ref="E3:G3"/>
    <mergeCell ref="D34:I38"/>
    <mergeCell ref="H3:I3"/>
    <mergeCell ref="E4:G4"/>
    <mergeCell ref="H4:I4"/>
    <mergeCell ref="B4:D4"/>
    <mergeCell ref="B3:D3"/>
    <mergeCell ref="A7:I7"/>
    <mergeCell ref="D10:I22"/>
    <mergeCell ref="A9:C9"/>
    <mergeCell ref="A63:B63"/>
    <mergeCell ref="B5:D5"/>
    <mergeCell ref="B6:D6"/>
    <mergeCell ref="D49:I52"/>
    <mergeCell ref="C11:C22"/>
    <mergeCell ref="D63:I64"/>
    <mergeCell ref="E5:G5"/>
    <mergeCell ref="E6:G6"/>
    <mergeCell ref="H5:I5"/>
    <mergeCell ref="H6:I6"/>
    <mergeCell ref="D8:I9"/>
    <mergeCell ref="D39:I42"/>
    <mergeCell ref="D29:I33"/>
    <mergeCell ref="C26:C28"/>
    <mergeCell ref="D23:I24"/>
    <mergeCell ref="D25:I28"/>
    <mergeCell ref="C30:C33"/>
    <mergeCell ref="A38:C38"/>
    <mergeCell ref="C50:C52"/>
    <mergeCell ref="C54:C55"/>
    <mergeCell ref="D59:I62"/>
    <mergeCell ref="D53:I55"/>
    <mergeCell ref="D56:I58"/>
    <mergeCell ref="C40:C42"/>
    <mergeCell ref="C46:C48"/>
    <mergeCell ref="D43:I44"/>
    <mergeCell ref="D45:I48"/>
    <mergeCell ref="C60:C62"/>
  </mergeCells>
  <printOptions horizontalCentered="1"/>
  <pageMargins left="0.3" right="0.3" top="1" bottom="0.75" header="0.3" footer="0.3"/>
  <pageSetup scale="76" fitToHeight="0" orientation="portrait" cellComments="atEnd"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72"/>
  <sheetViews>
    <sheetView view="pageLayout" topLeftCell="A25" zoomScaleNormal="100" workbookViewId="0">
      <selection sqref="A1:I1"/>
    </sheetView>
  </sheetViews>
  <sheetFormatPr defaultRowHeight="15" x14ac:dyDescent="0.25"/>
  <cols>
    <col min="1" max="1" width="3.140625" style="118" customWidth="1"/>
    <col min="2" max="8" width="9.140625" style="118"/>
    <col min="9" max="9" width="21.28515625" style="118" customWidth="1"/>
    <col min="10" max="16384" width="9.140625" style="118"/>
  </cols>
  <sheetData>
    <row r="1" spans="1:9" ht="71.25" customHeight="1" x14ac:dyDescent="0.25">
      <c r="A1" s="630" t="s">
        <v>938</v>
      </c>
      <c r="B1" s="630"/>
      <c r="C1" s="630"/>
      <c r="D1" s="630"/>
      <c r="E1" s="630"/>
      <c r="F1" s="630"/>
      <c r="G1" s="630"/>
      <c r="H1" s="630"/>
      <c r="I1" s="630"/>
    </row>
    <row r="2" spans="1:9" ht="15" customHeight="1" x14ac:dyDescent="0.25">
      <c r="A2" s="631" t="s">
        <v>467</v>
      </c>
      <c r="B2" s="631"/>
      <c r="C2" s="631"/>
      <c r="D2" s="631"/>
      <c r="E2" s="631"/>
      <c r="F2" s="631"/>
      <c r="G2" s="631"/>
      <c r="H2" s="631"/>
      <c r="I2" s="631"/>
    </row>
    <row r="3" spans="1:9" ht="15" customHeight="1" x14ac:dyDescent="0.25">
      <c r="A3" s="632" t="s">
        <v>326</v>
      </c>
      <c r="B3" s="632"/>
      <c r="C3" s="632"/>
      <c r="D3" s="632"/>
      <c r="E3" s="632"/>
      <c r="F3" s="632"/>
      <c r="G3" s="632"/>
      <c r="H3" s="632"/>
      <c r="I3" s="632"/>
    </row>
    <row r="4" spans="1:9" ht="33" customHeight="1" x14ac:dyDescent="0.25">
      <c r="A4" s="377"/>
      <c r="B4" s="634" t="s">
        <v>937</v>
      </c>
      <c r="C4" s="635"/>
      <c r="D4" s="635"/>
      <c r="E4" s="635"/>
      <c r="F4" s="635"/>
      <c r="G4" s="635"/>
      <c r="H4" s="635"/>
      <c r="I4" s="636"/>
    </row>
    <row r="5" spans="1:9" ht="45" customHeight="1" x14ac:dyDescent="0.25">
      <c r="A5" s="374">
        <v>1</v>
      </c>
      <c r="B5" s="633" t="s">
        <v>936</v>
      </c>
      <c r="C5" s="633"/>
      <c r="D5" s="633"/>
      <c r="E5" s="633"/>
      <c r="F5" s="633"/>
      <c r="G5" s="633"/>
      <c r="H5" s="633"/>
      <c r="I5" s="633"/>
    </row>
    <row r="6" spans="1:9" ht="79.5" customHeight="1" x14ac:dyDescent="0.25">
      <c r="A6" s="374">
        <f>+A5+1</f>
        <v>2</v>
      </c>
      <c r="B6" s="633" t="s">
        <v>836</v>
      </c>
      <c r="C6" s="633"/>
      <c r="D6" s="633"/>
      <c r="E6" s="633"/>
      <c r="F6" s="633"/>
      <c r="G6" s="633"/>
      <c r="H6" s="633"/>
      <c r="I6" s="633"/>
    </row>
    <row r="7" spans="1:9" ht="34.5" customHeight="1" x14ac:dyDescent="0.25">
      <c r="A7" s="374">
        <f>+A6+1</f>
        <v>3</v>
      </c>
      <c r="B7" s="633" t="s">
        <v>935</v>
      </c>
      <c r="C7" s="633"/>
      <c r="D7" s="633"/>
      <c r="E7" s="633"/>
      <c r="F7" s="633"/>
      <c r="G7" s="633"/>
      <c r="H7" s="633"/>
      <c r="I7" s="633"/>
    </row>
    <row r="8" spans="1:9" ht="18.75" customHeight="1" x14ac:dyDescent="0.25">
      <c r="A8" s="374">
        <f>+A7+1</f>
        <v>4</v>
      </c>
      <c r="B8" s="633" t="s">
        <v>325</v>
      </c>
      <c r="C8" s="633"/>
      <c r="D8" s="633"/>
      <c r="E8" s="633"/>
      <c r="F8" s="633"/>
      <c r="G8" s="633"/>
      <c r="H8" s="633"/>
      <c r="I8" s="633"/>
    </row>
    <row r="9" spans="1:9" ht="38.25" customHeight="1" x14ac:dyDescent="0.25">
      <c r="A9" s="374">
        <f>+A8+1</f>
        <v>5</v>
      </c>
      <c r="B9" s="633" t="s">
        <v>934</v>
      </c>
      <c r="C9" s="633"/>
      <c r="D9" s="633"/>
      <c r="E9" s="633"/>
      <c r="F9" s="633"/>
      <c r="G9" s="633"/>
      <c r="H9" s="633"/>
      <c r="I9" s="633"/>
    </row>
    <row r="10" spans="1:9" ht="35.25" customHeight="1" x14ac:dyDescent="0.25">
      <c r="A10" s="374">
        <f>+A9+1</f>
        <v>6</v>
      </c>
      <c r="B10" s="633" t="s">
        <v>933</v>
      </c>
      <c r="C10" s="633"/>
      <c r="D10" s="633"/>
      <c r="E10" s="633"/>
      <c r="F10" s="633"/>
      <c r="G10" s="633"/>
      <c r="H10" s="633"/>
      <c r="I10" s="633"/>
    </row>
    <row r="11" spans="1:9" ht="15" customHeight="1" x14ac:dyDescent="0.25">
      <c r="A11" s="632" t="s">
        <v>324</v>
      </c>
      <c r="B11" s="632"/>
      <c r="C11" s="632"/>
      <c r="D11" s="632"/>
      <c r="E11" s="632"/>
      <c r="F11" s="632"/>
      <c r="G11" s="632"/>
      <c r="H11" s="632"/>
      <c r="I11" s="632"/>
    </row>
    <row r="12" spans="1:9" ht="52.5" customHeight="1" x14ac:dyDescent="0.25">
      <c r="A12" s="374">
        <v>1</v>
      </c>
      <c r="B12" s="633" t="s">
        <v>468</v>
      </c>
      <c r="C12" s="633"/>
      <c r="D12" s="633"/>
      <c r="E12" s="633"/>
      <c r="F12" s="633"/>
      <c r="G12" s="633"/>
      <c r="H12" s="633"/>
      <c r="I12" s="633"/>
    </row>
    <row r="13" spans="1:9" ht="49.5" customHeight="1" x14ac:dyDescent="0.25">
      <c r="A13" s="374">
        <f>+A12+1</f>
        <v>2</v>
      </c>
      <c r="B13" s="633" t="s">
        <v>469</v>
      </c>
      <c r="C13" s="637"/>
      <c r="D13" s="637"/>
      <c r="E13" s="637"/>
      <c r="F13" s="637"/>
      <c r="G13" s="637"/>
      <c r="H13" s="637"/>
      <c r="I13" s="637"/>
    </row>
    <row r="14" spans="1:9" ht="39" customHeight="1" x14ac:dyDescent="0.25">
      <c r="A14" s="633" t="s">
        <v>323</v>
      </c>
      <c r="B14" s="633"/>
      <c r="C14" s="633"/>
      <c r="D14" s="633"/>
      <c r="E14" s="633"/>
      <c r="F14" s="633"/>
      <c r="G14" s="633"/>
      <c r="H14" s="633"/>
      <c r="I14" s="633"/>
    </row>
    <row r="15" spans="1:9" ht="69.75" customHeight="1" x14ac:dyDescent="0.25">
      <c r="A15" s="374">
        <v>1</v>
      </c>
      <c r="B15" s="633" t="s">
        <v>470</v>
      </c>
      <c r="C15" s="633"/>
      <c r="D15" s="633"/>
      <c r="E15" s="633"/>
      <c r="F15" s="633"/>
      <c r="G15" s="633"/>
      <c r="H15" s="633"/>
      <c r="I15" s="633"/>
    </row>
    <row r="16" spans="1:9" ht="81.75" customHeight="1" x14ac:dyDescent="0.25">
      <c r="A16" s="374">
        <f>+A15+1</f>
        <v>2</v>
      </c>
      <c r="B16" s="633" t="s">
        <v>479</v>
      </c>
      <c r="C16" s="633"/>
      <c r="D16" s="633"/>
      <c r="E16" s="633"/>
      <c r="F16" s="633"/>
      <c r="G16" s="633"/>
      <c r="H16" s="633"/>
      <c r="I16" s="633"/>
    </row>
    <row r="17" spans="1:9" ht="176.25" customHeight="1" x14ac:dyDescent="0.25">
      <c r="A17" s="374">
        <f>+A16+1</f>
        <v>3</v>
      </c>
      <c r="B17" s="633" t="s">
        <v>932</v>
      </c>
      <c r="C17" s="633"/>
      <c r="D17" s="633"/>
      <c r="E17" s="633"/>
      <c r="F17" s="633"/>
      <c r="G17" s="633"/>
      <c r="H17" s="633"/>
      <c r="I17" s="633"/>
    </row>
    <row r="18" spans="1:9" ht="98.25" customHeight="1" x14ac:dyDescent="0.25">
      <c r="A18" s="374">
        <v>4</v>
      </c>
      <c r="B18" s="638" t="s">
        <v>471</v>
      </c>
      <c r="C18" s="639"/>
      <c r="D18" s="639"/>
      <c r="E18" s="639"/>
      <c r="F18" s="639"/>
      <c r="G18" s="639"/>
      <c r="H18" s="639"/>
      <c r="I18" s="640"/>
    </row>
    <row r="19" spans="1:9" ht="55.5" customHeight="1" x14ac:dyDescent="0.25">
      <c r="A19" s="374">
        <v>5</v>
      </c>
      <c r="B19" s="638" t="s">
        <v>472</v>
      </c>
      <c r="C19" s="639"/>
      <c r="D19" s="639"/>
      <c r="E19" s="639"/>
      <c r="F19" s="639"/>
      <c r="G19" s="639"/>
      <c r="H19" s="639"/>
      <c r="I19" s="640"/>
    </row>
    <row r="20" spans="1:9" ht="69.75" customHeight="1" x14ac:dyDescent="0.25">
      <c r="A20" s="633" t="s">
        <v>322</v>
      </c>
      <c r="B20" s="633"/>
      <c r="C20" s="633"/>
      <c r="D20" s="633"/>
      <c r="E20" s="633"/>
      <c r="F20" s="633"/>
      <c r="G20" s="633"/>
      <c r="H20" s="633"/>
      <c r="I20" s="633"/>
    </row>
    <row r="21" spans="1:9" ht="24" customHeight="1" x14ac:dyDescent="0.25">
      <c r="A21" s="374">
        <f>1</f>
        <v>1</v>
      </c>
      <c r="B21" s="633" t="s">
        <v>931</v>
      </c>
      <c r="C21" s="633"/>
      <c r="D21" s="633"/>
      <c r="E21" s="633"/>
      <c r="F21" s="633"/>
      <c r="G21" s="633"/>
      <c r="H21" s="633"/>
      <c r="I21" s="633"/>
    </row>
    <row r="22" spans="1:9" ht="88.5" customHeight="1" x14ac:dyDescent="0.25">
      <c r="A22" s="374">
        <f>+A21+1</f>
        <v>2</v>
      </c>
      <c r="B22" s="633" t="s">
        <v>480</v>
      </c>
      <c r="C22" s="633"/>
      <c r="D22" s="633"/>
      <c r="E22" s="633"/>
      <c r="F22" s="633"/>
      <c r="G22" s="633"/>
      <c r="H22" s="633"/>
      <c r="I22" s="633"/>
    </row>
    <row r="23" spans="1:9" ht="24.75" customHeight="1" x14ac:dyDescent="0.25">
      <c r="A23" s="374">
        <f>+A22+1</f>
        <v>3</v>
      </c>
      <c r="B23" s="633" t="s">
        <v>481</v>
      </c>
      <c r="C23" s="633"/>
      <c r="D23" s="633"/>
      <c r="E23" s="633"/>
      <c r="F23" s="633"/>
      <c r="G23" s="633"/>
      <c r="H23" s="633"/>
      <c r="I23" s="633"/>
    </row>
    <row r="24" spans="1:9" ht="23.25" customHeight="1" x14ac:dyDescent="0.25">
      <c r="A24" s="641" t="s">
        <v>262</v>
      </c>
      <c r="B24" s="641"/>
      <c r="C24" s="641"/>
      <c r="D24" s="641"/>
      <c r="E24" s="641"/>
      <c r="F24" s="641"/>
      <c r="G24" s="641"/>
      <c r="H24" s="641"/>
      <c r="I24" s="641"/>
    </row>
    <row r="25" spans="1:9" ht="69" customHeight="1" x14ac:dyDescent="0.25">
      <c r="A25" s="374">
        <f>1</f>
        <v>1</v>
      </c>
      <c r="B25" s="633" t="s">
        <v>930</v>
      </c>
      <c r="C25" s="633"/>
      <c r="D25" s="633"/>
      <c r="E25" s="633"/>
      <c r="F25" s="633"/>
      <c r="G25" s="633"/>
      <c r="H25" s="633"/>
      <c r="I25" s="633"/>
    </row>
    <row r="26" spans="1:9" ht="38.25" customHeight="1" x14ac:dyDescent="0.25">
      <c r="A26" s="374">
        <f>+A25+1</f>
        <v>2</v>
      </c>
      <c r="B26" s="633" t="s">
        <v>473</v>
      </c>
      <c r="C26" s="633"/>
      <c r="D26" s="633"/>
      <c r="E26" s="633"/>
      <c r="F26" s="633"/>
      <c r="G26" s="633"/>
      <c r="H26" s="633"/>
      <c r="I26" s="633"/>
    </row>
    <row r="27" spans="1:9" x14ac:dyDescent="0.25">
      <c r="A27" s="633" t="s">
        <v>321</v>
      </c>
      <c r="B27" s="633"/>
      <c r="C27" s="633"/>
      <c r="D27" s="633"/>
      <c r="E27" s="633"/>
      <c r="F27" s="633"/>
      <c r="G27" s="633"/>
      <c r="H27" s="633"/>
      <c r="I27" s="633"/>
    </row>
    <row r="28" spans="1:9" ht="24" customHeight="1" x14ac:dyDescent="0.25">
      <c r="A28" s="374">
        <f>1</f>
        <v>1</v>
      </c>
      <c r="B28" s="633" t="s">
        <v>320</v>
      </c>
      <c r="C28" s="633"/>
      <c r="D28" s="633"/>
      <c r="E28" s="633"/>
      <c r="F28" s="633"/>
      <c r="G28" s="633"/>
      <c r="H28" s="633"/>
      <c r="I28" s="633"/>
    </row>
    <row r="29" spans="1:9" x14ac:dyDescent="0.25">
      <c r="A29" s="633" t="s">
        <v>319</v>
      </c>
      <c r="B29" s="633"/>
      <c r="C29" s="633"/>
      <c r="D29" s="633"/>
      <c r="E29" s="633"/>
      <c r="F29" s="633"/>
      <c r="G29" s="633"/>
      <c r="H29" s="633"/>
      <c r="I29" s="633"/>
    </row>
    <row r="30" spans="1:9" ht="15" customHeight="1" x14ac:dyDescent="0.25">
      <c r="A30" s="374">
        <f>1</f>
        <v>1</v>
      </c>
      <c r="B30" s="633" t="s">
        <v>929</v>
      </c>
      <c r="C30" s="633"/>
      <c r="D30" s="633"/>
      <c r="E30" s="633"/>
      <c r="F30" s="633"/>
      <c r="G30" s="633"/>
      <c r="H30" s="633"/>
      <c r="I30" s="633"/>
    </row>
    <row r="31" spans="1:9" x14ac:dyDescent="0.25">
      <c r="A31" s="632" t="s">
        <v>265</v>
      </c>
      <c r="B31" s="632"/>
      <c r="C31" s="632"/>
      <c r="D31" s="632"/>
      <c r="E31" s="632"/>
      <c r="F31" s="632"/>
      <c r="G31" s="632"/>
      <c r="H31" s="632"/>
      <c r="I31" s="632"/>
    </row>
    <row r="32" spans="1:9" ht="41.45" customHeight="1" x14ac:dyDescent="0.25">
      <c r="A32" s="642" t="s">
        <v>318</v>
      </c>
      <c r="B32" s="642"/>
      <c r="C32" s="642"/>
      <c r="D32" s="642"/>
      <c r="E32" s="642"/>
      <c r="F32" s="642"/>
      <c r="G32" s="642"/>
      <c r="H32" s="642"/>
      <c r="I32" s="642"/>
    </row>
    <row r="33" spans="1:9" ht="15" customHeight="1" x14ac:dyDescent="0.25">
      <c r="A33" s="374">
        <f>1</f>
        <v>1</v>
      </c>
      <c r="B33" s="633" t="s">
        <v>317</v>
      </c>
      <c r="C33" s="633"/>
      <c r="D33" s="633"/>
      <c r="E33" s="633"/>
      <c r="F33" s="633"/>
      <c r="G33" s="633"/>
      <c r="H33" s="633"/>
      <c r="I33" s="633"/>
    </row>
    <row r="34" spans="1:9" ht="15" customHeight="1" x14ac:dyDescent="0.25">
      <c r="A34" s="374">
        <f t="shared" ref="A34:A40" si="0">A33+1</f>
        <v>2</v>
      </c>
      <c r="B34" s="633" t="s">
        <v>316</v>
      </c>
      <c r="C34" s="633"/>
      <c r="D34" s="633"/>
      <c r="E34" s="633"/>
      <c r="F34" s="633"/>
      <c r="G34" s="633"/>
      <c r="H34" s="633"/>
      <c r="I34" s="633"/>
    </row>
    <row r="35" spans="1:9" ht="15" customHeight="1" x14ac:dyDescent="0.25">
      <c r="A35" s="374">
        <f t="shared" si="0"/>
        <v>3</v>
      </c>
      <c r="B35" s="642" t="s">
        <v>315</v>
      </c>
      <c r="C35" s="642"/>
      <c r="D35" s="642"/>
      <c r="E35" s="642"/>
      <c r="F35" s="642"/>
      <c r="G35" s="642"/>
      <c r="H35" s="642"/>
      <c r="I35" s="642"/>
    </row>
    <row r="36" spans="1:9" ht="15" customHeight="1" x14ac:dyDescent="0.25">
      <c r="A36" s="374">
        <f t="shared" si="0"/>
        <v>4</v>
      </c>
      <c r="B36" s="633" t="s">
        <v>314</v>
      </c>
      <c r="C36" s="633"/>
      <c r="D36" s="633"/>
      <c r="E36" s="633"/>
      <c r="F36" s="633"/>
      <c r="G36" s="633"/>
      <c r="H36" s="633"/>
      <c r="I36" s="633"/>
    </row>
    <row r="37" spans="1:9" ht="15" customHeight="1" x14ac:dyDescent="0.25">
      <c r="A37" s="374">
        <f t="shared" si="0"/>
        <v>5</v>
      </c>
      <c r="B37" s="633" t="s">
        <v>313</v>
      </c>
      <c r="C37" s="633"/>
      <c r="D37" s="633"/>
      <c r="E37" s="633"/>
      <c r="F37" s="633"/>
      <c r="G37" s="633"/>
      <c r="H37" s="633"/>
      <c r="I37" s="633"/>
    </row>
    <row r="38" spans="1:9" ht="15" customHeight="1" x14ac:dyDescent="0.25">
      <c r="A38" s="374">
        <f t="shared" si="0"/>
        <v>6</v>
      </c>
      <c r="B38" s="633" t="s">
        <v>312</v>
      </c>
      <c r="C38" s="633"/>
      <c r="D38" s="633"/>
      <c r="E38" s="633"/>
      <c r="F38" s="633"/>
      <c r="G38" s="633"/>
      <c r="H38" s="633"/>
      <c r="I38" s="633"/>
    </row>
    <row r="39" spans="1:9" ht="91.9" customHeight="1" x14ac:dyDescent="0.25">
      <c r="A39" s="374">
        <f t="shared" si="0"/>
        <v>7</v>
      </c>
      <c r="B39" s="633" t="s">
        <v>474</v>
      </c>
      <c r="C39" s="633"/>
      <c r="D39" s="633"/>
      <c r="E39" s="633"/>
      <c r="F39" s="633"/>
      <c r="G39" s="633"/>
      <c r="H39" s="633"/>
      <c r="I39" s="633"/>
    </row>
    <row r="40" spans="1:9" ht="94.15" customHeight="1" x14ac:dyDescent="0.25">
      <c r="A40" s="374">
        <f t="shared" si="0"/>
        <v>8</v>
      </c>
      <c r="B40" s="638" t="s">
        <v>475</v>
      </c>
      <c r="C40" s="639"/>
      <c r="D40" s="639"/>
      <c r="E40" s="639"/>
      <c r="F40" s="639"/>
      <c r="G40" s="639"/>
      <c r="H40" s="639"/>
      <c r="I40" s="640"/>
    </row>
    <row r="41" spans="1:9" ht="15" customHeight="1" x14ac:dyDescent="0.25">
      <c r="A41" s="643" t="s">
        <v>274</v>
      </c>
      <c r="B41" s="643"/>
      <c r="C41" s="643"/>
      <c r="D41" s="643"/>
      <c r="E41" s="643"/>
      <c r="F41" s="643"/>
      <c r="G41" s="643"/>
      <c r="H41" s="643"/>
      <c r="I41" s="643"/>
    </row>
    <row r="42" spans="1:9" ht="15" customHeight="1" x14ac:dyDescent="0.25">
      <c r="A42" s="374">
        <f>1</f>
        <v>1</v>
      </c>
      <c r="B42" s="633" t="s">
        <v>476</v>
      </c>
      <c r="C42" s="637"/>
      <c r="D42" s="637"/>
      <c r="E42" s="637"/>
      <c r="F42" s="637"/>
      <c r="G42" s="637"/>
      <c r="H42" s="637"/>
      <c r="I42" s="637"/>
    </row>
    <row r="43" spans="1:9" ht="227.45" customHeight="1" x14ac:dyDescent="0.25">
      <c r="A43" s="374">
        <f xml:space="preserve"> A42 + 1</f>
        <v>2</v>
      </c>
      <c r="B43" s="633" t="s">
        <v>482</v>
      </c>
      <c r="C43" s="633"/>
      <c r="D43" s="633"/>
      <c r="E43" s="633"/>
      <c r="F43" s="633"/>
      <c r="G43" s="633"/>
      <c r="H43" s="633"/>
      <c r="I43" s="633"/>
    </row>
    <row r="44" spans="1:9" x14ac:dyDescent="0.25">
      <c r="A44" s="645" t="s">
        <v>483</v>
      </c>
      <c r="B44" s="646"/>
      <c r="C44" s="646"/>
      <c r="D44" s="646"/>
      <c r="E44" s="646"/>
      <c r="F44" s="646"/>
      <c r="G44" s="646"/>
      <c r="H44" s="646"/>
      <c r="I44" s="646"/>
    </row>
    <row r="45" spans="1:9" x14ac:dyDescent="0.25">
      <c r="A45" s="376"/>
      <c r="B45" s="375"/>
      <c r="C45" s="375"/>
      <c r="D45" s="375"/>
      <c r="E45" s="375"/>
      <c r="F45" s="375"/>
      <c r="G45" s="375"/>
      <c r="H45" s="375"/>
      <c r="I45" s="375"/>
    </row>
    <row r="46" spans="1:9" ht="78.599999999999994" customHeight="1" x14ac:dyDescent="0.25">
      <c r="A46" s="633" t="s">
        <v>477</v>
      </c>
      <c r="B46" s="637"/>
      <c r="C46" s="637"/>
      <c r="D46" s="637"/>
      <c r="E46" s="637"/>
      <c r="F46" s="637"/>
      <c r="G46" s="637"/>
      <c r="H46" s="637"/>
      <c r="I46" s="637"/>
    </row>
    <row r="47" spans="1:9" ht="15" customHeight="1" x14ac:dyDescent="0.25">
      <c r="A47" s="644" t="s">
        <v>478</v>
      </c>
      <c r="B47" s="644"/>
      <c r="C47" s="644"/>
      <c r="D47" s="644"/>
      <c r="E47" s="644"/>
      <c r="F47" s="644"/>
      <c r="G47" s="644"/>
      <c r="H47" s="644"/>
      <c r="I47" s="644"/>
    </row>
    <row r="48" spans="1:9" ht="49.15" customHeight="1" x14ac:dyDescent="0.25">
      <c r="A48" s="374">
        <f>1</f>
        <v>1</v>
      </c>
      <c r="B48" s="633" t="s">
        <v>311</v>
      </c>
      <c r="C48" s="633"/>
      <c r="D48" s="633"/>
      <c r="E48" s="633"/>
      <c r="F48" s="633"/>
      <c r="G48" s="633"/>
      <c r="H48" s="633"/>
      <c r="I48" s="633"/>
    </row>
    <row r="49" spans="1:9" ht="38.450000000000003" customHeight="1" x14ac:dyDescent="0.25">
      <c r="A49" s="374">
        <f xml:space="preserve"> A48 +1</f>
        <v>2</v>
      </c>
      <c r="B49" s="633" t="s">
        <v>310</v>
      </c>
      <c r="C49" s="633"/>
      <c r="D49" s="633"/>
      <c r="E49" s="633"/>
      <c r="F49" s="633"/>
      <c r="G49" s="633"/>
      <c r="H49" s="633"/>
      <c r="I49" s="633"/>
    </row>
    <row r="50" spans="1:9" x14ac:dyDescent="0.25">
      <c r="A50" s="644" t="s">
        <v>309</v>
      </c>
      <c r="B50" s="644"/>
      <c r="C50" s="644"/>
      <c r="D50" s="644"/>
      <c r="E50" s="644"/>
      <c r="F50" s="644"/>
      <c r="G50" s="644"/>
      <c r="H50" s="644"/>
      <c r="I50" s="644"/>
    </row>
    <row r="51" spans="1:9" ht="21.6" customHeight="1" x14ac:dyDescent="0.25">
      <c r="A51" s="374">
        <f>1</f>
        <v>1</v>
      </c>
      <c r="B51" s="644" t="s">
        <v>308</v>
      </c>
      <c r="C51" s="644"/>
      <c r="D51" s="644"/>
      <c r="E51" s="644"/>
      <c r="F51" s="644"/>
      <c r="G51" s="644"/>
      <c r="H51" s="644"/>
      <c r="I51" s="644"/>
    </row>
    <row r="52" spans="1:9" x14ac:dyDescent="0.25">
      <c r="A52" s="644" t="s">
        <v>307</v>
      </c>
      <c r="B52" s="644"/>
      <c r="C52" s="644"/>
      <c r="D52" s="644"/>
      <c r="E52" s="644"/>
      <c r="F52" s="644"/>
      <c r="G52" s="644"/>
      <c r="H52" s="644"/>
      <c r="I52" s="644"/>
    </row>
    <row r="53" spans="1:9" ht="15" customHeight="1" x14ac:dyDescent="0.25">
      <c r="A53" s="633" t="s">
        <v>306</v>
      </c>
      <c r="B53" s="633"/>
      <c r="C53" s="633"/>
      <c r="D53" s="633"/>
      <c r="E53" s="633"/>
      <c r="F53" s="633"/>
      <c r="G53" s="633"/>
      <c r="H53" s="633"/>
      <c r="I53" s="633"/>
    </row>
    <row r="54" spans="1:9" ht="19.899999999999999" customHeight="1" x14ac:dyDescent="0.25">
      <c r="A54" s="374">
        <f>1</f>
        <v>1</v>
      </c>
      <c r="B54" s="633" t="s">
        <v>305</v>
      </c>
      <c r="C54" s="633"/>
      <c r="D54" s="633"/>
      <c r="E54" s="633"/>
      <c r="F54" s="633"/>
      <c r="G54" s="633"/>
      <c r="H54" s="633"/>
      <c r="I54" s="633"/>
    </row>
    <row r="55" spans="1:9" x14ac:dyDescent="0.25">
      <c r="A55" s="166"/>
      <c r="B55" s="166"/>
      <c r="C55" s="166"/>
      <c r="D55" s="166"/>
      <c r="E55" s="166"/>
      <c r="F55" s="166"/>
      <c r="G55" s="166"/>
      <c r="H55" s="166"/>
      <c r="I55" s="166"/>
    </row>
    <row r="56" spans="1:9" x14ac:dyDescent="0.25">
      <c r="A56" s="166"/>
      <c r="B56" s="166"/>
      <c r="C56" s="166"/>
      <c r="D56" s="166"/>
      <c r="E56" s="166"/>
      <c r="F56" s="166"/>
      <c r="G56" s="166"/>
      <c r="H56" s="166"/>
      <c r="I56" s="166"/>
    </row>
    <row r="57" spans="1:9" x14ac:dyDescent="0.25">
      <c r="A57" s="166"/>
      <c r="B57" s="166"/>
      <c r="C57" s="166"/>
      <c r="D57" s="166"/>
      <c r="E57" s="166"/>
      <c r="F57" s="166"/>
      <c r="G57" s="166"/>
      <c r="H57" s="166"/>
      <c r="I57" s="166"/>
    </row>
    <row r="58" spans="1:9" x14ac:dyDescent="0.25">
      <c r="A58" s="166"/>
      <c r="B58" s="166"/>
      <c r="C58" s="166"/>
      <c r="D58" s="166"/>
      <c r="E58" s="166"/>
      <c r="F58" s="166"/>
      <c r="G58" s="166"/>
      <c r="H58" s="166"/>
      <c r="I58" s="166"/>
    </row>
    <row r="59" spans="1:9" x14ac:dyDescent="0.25">
      <c r="A59" s="166"/>
      <c r="B59" s="166"/>
      <c r="C59" s="166"/>
      <c r="D59" s="166"/>
      <c r="E59" s="166"/>
      <c r="F59" s="166"/>
      <c r="G59" s="166"/>
      <c r="H59" s="166"/>
      <c r="I59" s="166"/>
    </row>
    <row r="60" spans="1:9" x14ac:dyDescent="0.25">
      <c r="A60" s="166"/>
      <c r="B60" s="166"/>
      <c r="C60" s="166"/>
      <c r="D60" s="166"/>
      <c r="E60" s="166"/>
      <c r="F60" s="166"/>
      <c r="G60" s="166"/>
      <c r="H60" s="166"/>
      <c r="I60" s="166"/>
    </row>
    <row r="61" spans="1:9" x14ac:dyDescent="0.25">
      <c r="A61" s="166"/>
      <c r="B61" s="166"/>
      <c r="C61" s="166"/>
      <c r="D61" s="166"/>
      <c r="E61" s="166"/>
      <c r="F61" s="166"/>
      <c r="G61" s="166"/>
      <c r="H61" s="166"/>
      <c r="I61" s="166"/>
    </row>
    <row r="62" spans="1:9" x14ac:dyDescent="0.25">
      <c r="A62" s="166"/>
      <c r="B62" s="166"/>
      <c r="C62" s="166"/>
      <c r="D62" s="166"/>
      <c r="E62" s="166"/>
      <c r="F62" s="166"/>
      <c r="G62" s="166"/>
      <c r="H62" s="166"/>
      <c r="I62" s="166"/>
    </row>
    <row r="63" spans="1:9" x14ac:dyDescent="0.25">
      <c r="A63" s="166"/>
      <c r="B63" s="166"/>
      <c r="C63" s="166"/>
      <c r="D63" s="166"/>
      <c r="E63" s="166"/>
      <c r="F63" s="166"/>
      <c r="G63" s="166"/>
      <c r="H63" s="166"/>
      <c r="I63" s="166"/>
    </row>
    <row r="64" spans="1:9" x14ac:dyDescent="0.25">
      <c r="A64" s="166"/>
      <c r="B64" s="166"/>
      <c r="C64" s="166"/>
      <c r="D64" s="166"/>
      <c r="E64" s="166"/>
      <c r="F64" s="166"/>
      <c r="G64" s="166"/>
      <c r="H64" s="166"/>
      <c r="I64" s="166"/>
    </row>
    <row r="65" spans="1:9" x14ac:dyDescent="0.25">
      <c r="A65" s="166"/>
      <c r="B65" s="166"/>
      <c r="C65" s="166"/>
      <c r="D65" s="166"/>
      <c r="E65" s="166"/>
      <c r="F65" s="166"/>
      <c r="G65" s="166"/>
      <c r="H65" s="166"/>
      <c r="I65" s="166"/>
    </row>
    <row r="66" spans="1:9" x14ac:dyDescent="0.25">
      <c r="A66" s="166"/>
      <c r="B66" s="166"/>
      <c r="C66" s="166"/>
      <c r="D66" s="166"/>
      <c r="E66" s="166"/>
      <c r="F66" s="166"/>
      <c r="G66" s="166"/>
      <c r="H66" s="166"/>
      <c r="I66" s="166"/>
    </row>
    <row r="67" spans="1:9" x14ac:dyDescent="0.25">
      <c r="A67" s="166"/>
      <c r="B67" s="166"/>
      <c r="C67" s="166"/>
      <c r="D67" s="166"/>
      <c r="E67" s="166"/>
      <c r="F67" s="166"/>
      <c r="G67" s="166"/>
      <c r="H67" s="166"/>
      <c r="I67" s="166"/>
    </row>
    <row r="68" spans="1:9" x14ac:dyDescent="0.25">
      <c r="A68" s="166"/>
      <c r="B68" s="166"/>
      <c r="C68" s="166"/>
      <c r="D68" s="166"/>
      <c r="E68" s="166"/>
      <c r="F68" s="166"/>
      <c r="G68" s="166"/>
      <c r="H68" s="166"/>
      <c r="I68" s="166"/>
    </row>
    <row r="69" spans="1:9" x14ac:dyDescent="0.25">
      <c r="A69" s="166"/>
      <c r="B69" s="166"/>
      <c r="C69" s="166"/>
      <c r="D69" s="166"/>
      <c r="E69" s="166"/>
      <c r="F69" s="166"/>
      <c r="G69" s="166"/>
      <c r="H69" s="166"/>
      <c r="I69" s="166"/>
    </row>
    <row r="70" spans="1:9" x14ac:dyDescent="0.25">
      <c r="A70" s="166"/>
      <c r="B70" s="166"/>
      <c r="C70" s="166"/>
      <c r="D70" s="166"/>
      <c r="E70" s="166"/>
      <c r="F70" s="166"/>
      <c r="G70" s="166"/>
      <c r="H70" s="166"/>
      <c r="I70" s="166"/>
    </row>
    <row r="71" spans="1:9" x14ac:dyDescent="0.25">
      <c r="A71" s="166"/>
      <c r="B71" s="166"/>
      <c r="C71" s="166"/>
      <c r="D71" s="166"/>
      <c r="E71" s="166"/>
      <c r="F71" s="166"/>
      <c r="G71" s="166"/>
      <c r="H71" s="166"/>
      <c r="I71" s="166"/>
    </row>
    <row r="72" spans="1:9" x14ac:dyDescent="0.25">
      <c r="A72" s="166"/>
      <c r="B72" s="166"/>
      <c r="C72" s="166"/>
      <c r="D72" s="166"/>
      <c r="E72" s="166"/>
      <c r="F72" s="166"/>
      <c r="G72" s="166"/>
      <c r="H72" s="166"/>
      <c r="I72" s="166"/>
    </row>
  </sheetData>
  <mergeCells count="53">
    <mergeCell ref="A53:I53"/>
    <mergeCell ref="B54:I54"/>
    <mergeCell ref="A44:I44"/>
    <mergeCell ref="A46:I46"/>
    <mergeCell ref="A47:I47"/>
    <mergeCell ref="B48:I48"/>
    <mergeCell ref="B49:I49"/>
    <mergeCell ref="A50:I50"/>
    <mergeCell ref="A41:I41"/>
    <mergeCell ref="B42:I42"/>
    <mergeCell ref="B43:I43"/>
    <mergeCell ref="B51:I51"/>
    <mergeCell ref="A52:I52"/>
    <mergeCell ref="B36:I36"/>
    <mergeCell ref="B37:I37"/>
    <mergeCell ref="B38:I38"/>
    <mergeCell ref="B39:I39"/>
    <mergeCell ref="B40:I40"/>
    <mergeCell ref="A31:I31"/>
    <mergeCell ref="A32:I32"/>
    <mergeCell ref="B33:I33"/>
    <mergeCell ref="B34:I34"/>
    <mergeCell ref="B35:I35"/>
    <mergeCell ref="B26:I26"/>
    <mergeCell ref="A27:I27"/>
    <mergeCell ref="B28:I28"/>
    <mergeCell ref="A29:I29"/>
    <mergeCell ref="B30:I30"/>
    <mergeCell ref="B21:I21"/>
    <mergeCell ref="B22:I22"/>
    <mergeCell ref="B23:I23"/>
    <mergeCell ref="A24:I24"/>
    <mergeCell ref="B25:I25"/>
    <mergeCell ref="B16:I16"/>
    <mergeCell ref="B17:I17"/>
    <mergeCell ref="B18:I18"/>
    <mergeCell ref="B19:I19"/>
    <mergeCell ref="A20:I20"/>
    <mergeCell ref="A11:I11"/>
    <mergeCell ref="B12:I12"/>
    <mergeCell ref="B13:I13"/>
    <mergeCell ref="A14:I14"/>
    <mergeCell ref="B15:I15"/>
    <mergeCell ref="B7:I7"/>
    <mergeCell ref="B4:I4"/>
    <mergeCell ref="B8:I8"/>
    <mergeCell ref="B9:I9"/>
    <mergeCell ref="B10:I10"/>
    <mergeCell ref="A1:I1"/>
    <mergeCell ref="A2:I2"/>
    <mergeCell ref="A3:I3"/>
    <mergeCell ref="B5:I5"/>
    <mergeCell ref="B6:I6"/>
  </mergeCells>
  <hyperlinks>
    <hyperlink ref="A2:I2" r:id="rId1" display="  Utilize the Allowable Cost Document - "/>
  </hyperlinks>
  <pageMargins left="0.3" right="0.3" top="1" bottom="0.75" header="0.3" footer="0.3"/>
  <pageSetup scale="76" orientation="portrait" r:id="rId2"/>
  <headerFooter>
    <oddHeader>&amp;CBUREAU OF INDIAN EDUCATION
DIVISION OF PERFORMANCE AND ACCOUNTABILITY
SY 2014-2015 - Consolidated Schoolwide Budget Template</oddHeader>
    <oddFooter>&amp;LRev: 8/18/2014
Prepared:  &amp;D&amp;RSchool-wide Budget Workbook - &amp;A,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2:N24"/>
  <sheetViews>
    <sheetView view="pageLayout" topLeftCell="A2" zoomScale="130" zoomScaleNormal="100" zoomScalePageLayoutView="130" workbookViewId="0">
      <selection activeCell="F1" sqref="F1"/>
    </sheetView>
  </sheetViews>
  <sheetFormatPr defaultRowHeight="15" x14ac:dyDescent="0.25"/>
  <cols>
    <col min="1" max="16384" width="9.140625" style="118"/>
  </cols>
  <sheetData>
    <row r="2" spans="1:12" x14ac:dyDescent="0.25">
      <c r="A2" s="380"/>
      <c r="B2" s="380"/>
      <c r="C2" s="655"/>
      <c r="D2" s="655"/>
      <c r="E2" s="655"/>
      <c r="F2" s="655"/>
      <c r="G2" s="390"/>
      <c r="H2" s="390"/>
      <c r="I2" s="656"/>
      <c r="J2" s="656"/>
      <c r="K2" s="656"/>
      <c r="L2" s="380"/>
    </row>
    <row r="3" spans="1:12" x14ac:dyDescent="0.25">
      <c r="A3" s="651" t="s">
        <v>2</v>
      </c>
      <c r="B3" s="651"/>
      <c r="C3" s="652"/>
      <c r="D3" s="652"/>
      <c r="E3" s="652"/>
      <c r="F3" s="652"/>
      <c r="G3" s="208"/>
      <c r="H3" s="653" t="s">
        <v>948</v>
      </c>
      <c r="I3" s="653"/>
      <c r="J3" s="652"/>
      <c r="K3" s="652"/>
      <c r="L3" s="652"/>
    </row>
    <row r="4" spans="1:12" x14ac:dyDescent="0.25">
      <c r="A4" s="389"/>
      <c r="B4" s="389"/>
      <c r="C4" s="208"/>
      <c r="D4" s="208"/>
      <c r="E4" s="208"/>
      <c r="F4" s="208"/>
      <c r="G4" s="208"/>
      <c r="H4" s="388"/>
      <c r="I4" s="388"/>
      <c r="J4" s="208"/>
      <c r="K4" s="208"/>
      <c r="L4" s="208"/>
    </row>
    <row r="5" spans="1:12" x14ac:dyDescent="0.25">
      <c r="A5" s="379" t="s">
        <v>293</v>
      </c>
      <c r="B5" s="648" t="s">
        <v>947</v>
      </c>
      <c r="C5" s="648"/>
      <c r="D5" s="648"/>
      <c r="E5" s="648"/>
      <c r="F5" s="648"/>
      <c r="G5" s="648"/>
      <c r="H5" s="648"/>
      <c r="I5" s="379" t="s">
        <v>940</v>
      </c>
      <c r="J5" s="649"/>
      <c r="K5" s="649"/>
      <c r="L5" s="649"/>
    </row>
    <row r="6" spans="1:12" x14ac:dyDescent="0.25">
      <c r="A6" s="379"/>
      <c r="B6" s="380"/>
      <c r="C6" s="380"/>
      <c r="D6" s="380"/>
      <c r="E6" s="380"/>
      <c r="F6" s="380"/>
      <c r="G6" s="380"/>
      <c r="H6" s="380"/>
      <c r="I6" s="380"/>
      <c r="J6" s="380"/>
      <c r="K6" s="380"/>
      <c r="L6" s="380"/>
    </row>
    <row r="7" spans="1:12" x14ac:dyDescent="0.25">
      <c r="A7" s="379" t="s">
        <v>294</v>
      </c>
      <c r="B7" s="648" t="s">
        <v>295</v>
      </c>
      <c r="C7" s="648"/>
      <c r="D7" s="648"/>
      <c r="E7" s="648"/>
      <c r="F7" s="648"/>
      <c r="G7" s="648"/>
      <c r="H7" s="648"/>
      <c r="I7" s="379" t="s">
        <v>940</v>
      </c>
      <c r="J7" s="649"/>
      <c r="K7" s="649"/>
      <c r="L7" s="649"/>
    </row>
    <row r="8" spans="1:12" x14ac:dyDescent="0.25">
      <c r="A8" s="379"/>
      <c r="B8" s="384" t="s">
        <v>946</v>
      </c>
      <c r="C8" s="384"/>
      <c r="D8" s="384"/>
      <c r="E8" s="384"/>
      <c r="F8" s="384"/>
      <c r="G8" s="384"/>
      <c r="H8" s="384"/>
      <c r="I8" s="379"/>
      <c r="J8" s="387"/>
      <c r="K8" s="387"/>
      <c r="L8" s="387"/>
    </row>
    <row r="9" spans="1:12" ht="15" customHeight="1" x14ac:dyDescent="0.25">
      <c r="A9" s="379"/>
      <c r="B9" s="647" t="s">
        <v>296</v>
      </c>
      <c r="C9" s="647"/>
      <c r="D9" s="647"/>
      <c r="E9" s="647"/>
      <c r="F9" s="647"/>
      <c r="G9" s="647"/>
      <c r="H9" s="647"/>
      <c r="I9" s="647"/>
      <c r="J9" s="647"/>
      <c r="K9" s="647"/>
      <c r="L9" s="380"/>
    </row>
    <row r="10" spans="1:12" x14ac:dyDescent="0.25">
      <c r="A10" s="379"/>
      <c r="B10" s="386"/>
      <c r="C10" s="386"/>
      <c r="D10" s="386"/>
      <c r="E10" s="386"/>
      <c r="F10" s="386"/>
      <c r="G10" s="386"/>
      <c r="H10" s="386"/>
      <c r="I10" s="379"/>
      <c r="J10" s="380"/>
      <c r="K10" s="380"/>
      <c r="L10" s="380"/>
    </row>
    <row r="11" spans="1:12" x14ac:dyDescent="0.25">
      <c r="A11" s="379" t="s">
        <v>297</v>
      </c>
      <c r="B11" s="647" t="s">
        <v>945</v>
      </c>
      <c r="C11" s="647"/>
      <c r="D11" s="647"/>
      <c r="E11" s="647"/>
      <c r="F11" s="647"/>
      <c r="G11" s="647"/>
      <c r="H11" s="647"/>
      <c r="I11" s="379" t="s">
        <v>940</v>
      </c>
      <c r="J11" s="650"/>
      <c r="K11" s="650"/>
      <c r="L11" s="650"/>
    </row>
    <row r="12" spans="1:12" x14ac:dyDescent="0.25">
      <c r="A12" s="379"/>
      <c r="B12" s="384"/>
      <c r="C12" s="384"/>
      <c r="D12" s="384"/>
      <c r="E12" s="384"/>
      <c r="F12" s="384"/>
      <c r="G12" s="384"/>
      <c r="H12" s="384"/>
      <c r="I12" s="379"/>
      <c r="J12" s="380"/>
      <c r="K12" s="380"/>
      <c r="L12" s="380"/>
    </row>
    <row r="13" spans="1:12" ht="34.5" customHeight="1" x14ac:dyDescent="0.25">
      <c r="A13" s="385" t="s">
        <v>298</v>
      </c>
      <c r="B13" s="647" t="s">
        <v>944</v>
      </c>
      <c r="C13" s="657"/>
      <c r="D13" s="657"/>
      <c r="E13" s="657"/>
      <c r="F13" s="657"/>
      <c r="G13" s="657"/>
      <c r="H13" s="657"/>
      <c r="I13" s="379" t="s">
        <v>940</v>
      </c>
      <c r="J13" s="650">
        <f>SUM(J5,J7,J11)</f>
        <v>0</v>
      </c>
      <c r="K13" s="650"/>
      <c r="L13" s="650"/>
    </row>
    <row r="14" spans="1:12" x14ac:dyDescent="0.25">
      <c r="A14" s="383"/>
      <c r="B14" s="384"/>
      <c r="C14" s="384"/>
      <c r="D14" s="384"/>
      <c r="E14" s="384"/>
      <c r="F14" s="384"/>
      <c r="G14" s="384"/>
      <c r="H14" s="384"/>
      <c r="I14" s="379"/>
      <c r="J14" s="380"/>
      <c r="K14" s="380"/>
      <c r="L14" s="380"/>
    </row>
    <row r="15" spans="1:12" x14ac:dyDescent="0.25">
      <c r="A15" s="381" t="s">
        <v>941</v>
      </c>
      <c r="B15" s="647" t="s">
        <v>943</v>
      </c>
      <c r="C15" s="647"/>
      <c r="D15" s="647"/>
      <c r="E15" s="647"/>
      <c r="F15" s="647"/>
      <c r="G15" s="647"/>
      <c r="H15" s="647"/>
      <c r="I15" s="379" t="s">
        <v>940</v>
      </c>
      <c r="J15" s="649"/>
      <c r="K15" s="649"/>
      <c r="L15" s="649"/>
    </row>
    <row r="16" spans="1:12" x14ac:dyDescent="0.25">
      <c r="A16" s="383"/>
      <c r="B16" s="658" t="s">
        <v>942</v>
      </c>
      <c r="C16" s="658"/>
      <c r="D16" s="658"/>
      <c r="E16" s="658"/>
      <c r="F16" s="658"/>
      <c r="G16" s="658"/>
      <c r="H16" s="658"/>
      <c r="I16" s="379"/>
      <c r="J16" s="380"/>
      <c r="K16" s="380"/>
      <c r="L16" s="380"/>
    </row>
    <row r="17" spans="1:14" x14ac:dyDescent="0.25">
      <c r="A17" s="383"/>
      <c r="B17" s="382"/>
      <c r="C17" s="382"/>
      <c r="D17" s="382"/>
      <c r="E17" s="382"/>
      <c r="F17" s="382"/>
      <c r="G17" s="382"/>
      <c r="H17" s="382"/>
      <c r="I17" s="379"/>
      <c r="J17" s="378"/>
      <c r="K17" s="378"/>
      <c r="L17" s="378"/>
    </row>
    <row r="18" spans="1:14" x14ac:dyDescent="0.25">
      <c r="A18" s="381" t="s">
        <v>941</v>
      </c>
      <c r="B18" s="659" t="s">
        <v>299</v>
      </c>
      <c r="C18" s="659"/>
      <c r="D18" s="659"/>
      <c r="E18" s="659"/>
      <c r="F18" s="659"/>
      <c r="G18" s="659"/>
      <c r="H18" s="659"/>
      <c r="I18" s="379" t="s">
        <v>940</v>
      </c>
      <c r="J18" s="649"/>
      <c r="K18" s="649"/>
      <c r="L18" s="649"/>
    </row>
    <row r="19" spans="1:14" x14ac:dyDescent="0.25">
      <c r="A19" s="380"/>
      <c r="B19" s="380"/>
      <c r="C19" s="380"/>
      <c r="D19" s="380"/>
      <c r="E19" s="380"/>
      <c r="F19" s="380"/>
      <c r="G19" s="380"/>
      <c r="H19" s="380"/>
      <c r="I19" s="380"/>
      <c r="J19" s="380"/>
      <c r="K19" s="380"/>
      <c r="L19" s="380"/>
    </row>
    <row r="20" spans="1:14" x14ac:dyDescent="0.25">
      <c r="A20" s="380"/>
      <c r="B20" s="380"/>
      <c r="C20" s="380"/>
      <c r="D20" s="380"/>
      <c r="E20" s="380"/>
      <c r="F20" s="380"/>
      <c r="G20" s="379"/>
      <c r="H20" s="660"/>
      <c r="I20" s="660"/>
      <c r="J20" s="660"/>
      <c r="K20" s="660"/>
      <c r="L20" s="660"/>
    </row>
    <row r="21" spans="1:14" x14ac:dyDescent="0.25">
      <c r="A21" s="380"/>
      <c r="B21" s="380"/>
      <c r="C21" s="380"/>
      <c r="D21" s="380"/>
      <c r="E21" s="380"/>
      <c r="F21" s="380"/>
      <c r="G21" s="379"/>
      <c r="H21" s="660"/>
      <c r="I21" s="660"/>
      <c r="J21" s="660"/>
      <c r="K21" s="660"/>
      <c r="L21" s="660"/>
    </row>
    <row r="22" spans="1:14" ht="42.75" customHeight="1" x14ac:dyDescent="0.25">
      <c r="A22" s="654" t="s">
        <v>939</v>
      </c>
      <c r="B22" s="654"/>
      <c r="C22" s="654"/>
      <c r="D22" s="654"/>
      <c r="E22" s="654"/>
      <c r="F22" s="654"/>
      <c r="G22" s="654"/>
      <c r="H22" s="654"/>
      <c r="I22" s="654"/>
      <c r="J22" s="654"/>
      <c r="K22" s="654"/>
      <c r="L22" s="654"/>
      <c r="M22" s="654"/>
      <c r="N22" s="654"/>
    </row>
    <row r="23" spans="1:14" x14ac:dyDescent="0.25">
      <c r="A23" s="654"/>
      <c r="B23" s="654"/>
      <c r="C23" s="654"/>
      <c r="D23" s="654"/>
      <c r="E23" s="654"/>
      <c r="F23" s="654"/>
      <c r="G23" s="654"/>
      <c r="H23" s="654"/>
      <c r="I23" s="654"/>
      <c r="J23" s="654"/>
      <c r="K23" s="654"/>
      <c r="L23" s="654"/>
      <c r="M23" s="654"/>
      <c r="N23" s="654"/>
    </row>
    <row r="24" spans="1:14" x14ac:dyDescent="0.25">
      <c r="A24" s="380"/>
      <c r="B24" s="380"/>
      <c r="C24" s="380"/>
      <c r="D24" s="380"/>
      <c r="E24" s="380"/>
      <c r="F24" s="379"/>
      <c r="G24" s="379"/>
      <c r="H24" s="378"/>
      <c r="I24" s="378"/>
      <c r="J24" s="378"/>
      <c r="K24" s="378"/>
      <c r="L24" s="378"/>
    </row>
  </sheetData>
  <mergeCells count="24">
    <mergeCell ref="A23:N23"/>
    <mergeCell ref="C2:F2"/>
    <mergeCell ref="I2:K2"/>
    <mergeCell ref="B15:H15"/>
    <mergeCell ref="J15:L15"/>
    <mergeCell ref="B7:H7"/>
    <mergeCell ref="J7:L7"/>
    <mergeCell ref="B11:H11"/>
    <mergeCell ref="J11:L11"/>
    <mergeCell ref="B13:H13"/>
    <mergeCell ref="B16:H16"/>
    <mergeCell ref="B18:H18"/>
    <mergeCell ref="J18:L18"/>
    <mergeCell ref="H20:L20"/>
    <mergeCell ref="H21:L21"/>
    <mergeCell ref="A22:N22"/>
    <mergeCell ref="B9:K9"/>
    <mergeCell ref="B5:H5"/>
    <mergeCell ref="J5:L5"/>
    <mergeCell ref="J13:L13"/>
    <mergeCell ref="A3:B3"/>
    <mergeCell ref="C3:F3"/>
    <mergeCell ref="H3:I3"/>
    <mergeCell ref="J3:L3"/>
  </mergeCells>
  <pageMargins left="0.3" right="0.3" top="1" bottom="0.75" header="0.3" footer="0.3"/>
  <pageSetup scale="76" orientation="landscape" r:id="rId1"/>
  <headerFooter>
    <oddHeader>&amp;CBUREAU OF INDIAN EDUCATION
DIVISION OF PERFORMANCE AND ACCOUNTABILITY
SY 2014-2015 - Consolidated Schoolwide Budget Template</oddHeader>
    <oddFooter>&amp;LRev: 8/18/2014
Prepared:  &amp;D&amp;RSchool-wide Budget Workbook - &amp;A,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24</vt:i4>
      </vt:variant>
    </vt:vector>
  </HeadingPairs>
  <TitlesOfParts>
    <vt:vector size="59" baseType="lpstr">
      <vt:lpstr>INSTRUCTIONS</vt:lpstr>
      <vt:lpstr>Guidance ISEP</vt:lpstr>
      <vt:lpstr>ISEP</vt:lpstr>
      <vt:lpstr>Guidance - Title I-A</vt:lpstr>
      <vt:lpstr>Title I-A </vt:lpstr>
      <vt:lpstr>Guidance - Title II-A</vt:lpstr>
      <vt:lpstr>Title II-A</vt:lpstr>
      <vt:lpstr>Guidance - SPED</vt:lpstr>
      <vt:lpstr>Coversheet - SPED</vt:lpstr>
      <vt:lpstr>SPED Spding Plan</vt:lpstr>
      <vt:lpstr>School Codes (2)</vt:lpstr>
      <vt:lpstr>School Codes</vt:lpstr>
      <vt:lpstr>Guidance - 21st Century</vt:lpstr>
      <vt:lpstr>21st CCLS</vt:lpstr>
      <vt:lpstr>Guidance - Rural &amp; Low Inc</vt:lpstr>
      <vt:lpstr>Rural &amp; Low Income</vt:lpstr>
      <vt:lpstr>Guidance - Title VII</vt:lpstr>
      <vt:lpstr>Title VII</vt:lpstr>
      <vt:lpstr>Guidance - Title X MCV Subgrant</vt:lpstr>
      <vt:lpstr>Title X MCV Subgrant</vt:lpstr>
      <vt:lpstr>Guidance - Math</vt:lpstr>
      <vt:lpstr>Math-Enhancement</vt:lpstr>
      <vt:lpstr>Guidance - Reads</vt:lpstr>
      <vt:lpstr>Reads-Enhancement</vt:lpstr>
      <vt:lpstr>Guidance FACE</vt:lpstr>
      <vt:lpstr>FACE </vt:lpstr>
      <vt:lpstr>Guidance - FOCUS</vt:lpstr>
      <vt:lpstr>FOCUS</vt:lpstr>
      <vt:lpstr>Guidance SIG 1003(a)</vt:lpstr>
      <vt:lpstr>SIG 1003(a)</vt:lpstr>
      <vt:lpstr>Guidance - SIG 1003(g)</vt:lpstr>
      <vt:lpstr>SIG 1003(g)</vt:lpstr>
      <vt:lpstr>SCHOOL-WIDE</vt:lpstr>
      <vt:lpstr>OMB A-87</vt:lpstr>
      <vt:lpstr>EDGAR</vt:lpstr>
      <vt:lpstr>'Guidance - Title I-A'!OLE_LINK1</vt:lpstr>
      <vt:lpstr>EDGAR!Print_Area</vt:lpstr>
      <vt:lpstr>'FACE '!Print_Area</vt:lpstr>
      <vt:lpstr>'Guidance - 21st Century'!Print_Area</vt:lpstr>
      <vt:lpstr>'Guidance - FOCUS'!Print_Area</vt:lpstr>
      <vt:lpstr>'Guidance - Math'!Print_Area</vt:lpstr>
      <vt:lpstr>'Guidance - Reads'!Print_Area</vt:lpstr>
      <vt:lpstr>'Guidance - SIG 1003(g)'!Print_Area</vt:lpstr>
      <vt:lpstr>'Guidance - Title I-A'!Print_Area</vt:lpstr>
      <vt:lpstr>'Guidance - Title VII'!Print_Area</vt:lpstr>
      <vt:lpstr>'Guidance - Title X MCV Subgrant'!Print_Area</vt:lpstr>
      <vt:lpstr>'Guidance FACE'!Print_Area</vt:lpstr>
      <vt:lpstr>'Guidance ISEP'!Print_Area</vt:lpstr>
      <vt:lpstr>'Guidance SIG 1003(a)'!Print_Area</vt:lpstr>
      <vt:lpstr>INSTRUCTIONS!Print_Area</vt:lpstr>
      <vt:lpstr>ISEP!Print_Area</vt:lpstr>
      <vt:lpstr>'Math-Enhancement'!Print_Area</vt:lpstr>
      <vt:lpstr>'Rural &amp; Low Income'!Print_Area</vt:lpstr>
      <vt:lpstr>'SCHOOL-WIDE'!Print_Area</vt:lpstr>
      <vt:lpstr>'SIG 1003(a)'!Print_Area</vt:lpstr>
      <vt:lpstr>'SIG 1003(g)'!Print_Area</vt:lpstr>
      <vt:lpstr>'Title II-A'!Print_Area</vt:lpstr>
      <vt:lpstr>ISEP!Print_Titles</vt:lpstr>
      <vt:lpstr>'SCHOOL-WIDE'!Print_Titles</vt:lpstr>
    </vt:vector>
  </TitlesOfParts>
  <Company>BIE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Tsabetsaye, Johnnita</dc:creator>
  <cp:lastModifiedBy>Tsabetsaye, Johnnita</cp:lastModifiedBy>
  <cp:lastPrinted>2014-08-18T22:47:04Z</cp:lastPrinted>
  <dcterms:created xsi:type="dcterms:W3CDTF">2012-05-12T21:22:58Z</dcterms:created>
  <dcterms:modified xsi:type="dcterms:W3CDTF">2014-08-18T22:51:46Z</dcterms:modified>
</cp:coreProperties>
</file>